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D:\RESPALDO\Año 2025\7.- LPO-926041965-007-2025\1.- Bases\"/>
    </mc:Choice>
  </mc:AlternateContent>
  <bookViews>
    <workbookView xWindow="-108" yWindow="-108" windowWidth="23256" windowHeight="12576"/>
  </bookViews>
  <sheets>
    <sheet name="Catálogo Conceptos" sheetId="1" r:id="rId1"/>
  </sheets>
  <definedNames>
    <definedName name="_xlnm.Print_Area" localSheetId="0">'Catálogo Conceptos'!$A$1:$F$304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00" i="1" l="1"/>
  <c r="F299" i="1" s="1"/>
  <c r="F298" i="1"/>
  <c r="F297" i="1" s="1"/>
  <c r="J297" i="1"/>
  <c r="F296" i="1"/>
  <c r="F295" i="1"/>
  <c r="F294" i="1"/>
  <c r="F293" i="1"/>
  <c r="F290" i="1"/>
  <c r="F289" i="1"/>
  <c r="F288" i="1"/>
  <c r="F287" i="1"/>
  <c r="F286" i="1"/>
  <c r="F285" i="1"/>
  <c r="F283" i="1"/>
  <c r="F282" i="1"/>
  <c r="F281" i="1"/>
  <c r="F280" i="1"/>
  <c r="F279" i="1"/>
  <c r="F278" i="1"/>
  <c r="F277" i="1"/>
  <c r="F276" i="1"/>
  <c r="F274" i="1"/>
  <c r="F273" i="1"/>
  <c r="F272" i="1"/>
  <c r="F270" i="1"/>
  <c r="F269" i="1"/>
  <c r="F268" i="1"/>
  <c r="F267" i="1"/>
  <c r="F266" i="1"/>
  <c r="J265" i="1"/>
  <c r="F264" i="1"/>
  <c r="F263" i="1"/>
  <c r="F262" i="1"/>
  <c r="F261" i="1"/>
  <c r="F260" i="1"/>
  <c r="F259" i="1"/>
  <c r="F258" i="1"/>
  <c r="F257" i="1"/>
  <c r="F256" i="1"/>
  <c r="F255" i="1"/>
  <c r="F254" i="1"/>
  <c r="F253" i="1"/>
  <c r="F252" i="1"/>
  <c r="F251" i="1"/>
  <c r="F248" i="1"/>
  <c r="F247" i="1"/>
  <c r="F246" i="1"/>
  <c r="F245" i="1"/>
  <c r="F244" i="1"/>
  <c r="F243" i="1"/>
  <c r="F241" i="1"/>
  <c r="F240" i="1"/>
  <c r="F238" i="1"/>
  <c r="F237" i="1"/>
  <c r="F236" i="1"/>
  <c r="F234" i="1"/>
  <c r="F233" i="1"/>
  <c r="F232" i="1"/>
  <c r="F231" i="1"/>
  <c r="F229" i="1"/>
  <c r="F228" i="1"/>
  <c r="J227" i="1"/>
  <c r="F226" i="1"/>
  <c r="F225" i="1"/>
  <c r="F224" i="1"/>
  <c r="F222" i="1" s="1"/>
  <c r="F223" i="1"/>
  <c r="F220" i="1"/>
  <c r="F219" i="1"/>
  <c r="F218" i="1"/>
  <c r="F217" i="1"/>
  <c r="F216" i="1"/>
  <c r="F215" i="1"/>
  <c r="F213" i="1"/>
  <c r="F212" i="1"/>
  <c r="F211" i="1"/>
  <c r="F210" i="1"/>
  <c r="F209" i="1"/>
  <c r="F208" i="1"/>
  <c r="F206" i="1"/>
  <c r="F205" i="1"/>
  <c r="F203" i="1"/>
  <c r="F202" i="1"/>
  <c r="F201" i="1"/>
  <c r="F200" i="1"/>
  <c r="F199" i="1"/>
  <c r="F197" i="1"/>
  <c r="F196" i="1"/>
  <c r="F195" i="1"/>
  <c r="F193" i="1"/>
  <c r="F192" i="1"/>
  <c r="F191" i="1"/>
  <c r="F190" i="1"/>
  <c r="F189" i="1"/>
  <c r="F188" i="1"/>
  <c r="F187" i="1"/>
  <c r="F186" i="1"/>
  <c r="F185" i="1"/>
  <c r="F184" i="1"/>
  <c r="F183" i="1"/>
  <c r="F182" i="1"/>
  <c r="F181" i="1"/>
  <c r="J180" i="1"/>
  <c r="F179" i="1"/>
  <c r="F178" i="1"/>
  <c r="F177" i="1"/>
  <c r="F176" i="1"/>
  <c r="F175" i="1"/>
  <c r="F174" i="1"/>
  <c r="F173" i="1"/>
  <c r="F170" i="1"/>
  <c r="F169" i="1"/>
  <c r="F168" i="1"/>
  <c r="F166" i="1"/>
  <c r="F165" i="1"/>
  <c r="F164" i="1"/>
  <c r="F163" i="1"/>
  <c r="F161" i="1"/>
  <c r="F160" i="1"/>
  <c r="F159" i="1"/>
  <c r="F157" i="1"/>
  <c r="F156" i="1"/>
  <c r="F155" i="1"/>
  <c r="F154" i="1"/>
  <c r="F153" i="1"/>
  <c r="F152" i="1"/>
  <c r="F150" i="1"/>
  <c r="F149" i="1"/>
  <c r="F148" i="1"/>
  <c r="F147" i="1"/>
  <c r="F146" i="1"/>
  <c r="F145" i="1"/>
  <c r="F144" i="1"/>
  <c r="F143" i="1"/>
  <c r="F142" i="1"/>
  <c r="F141" i="1"/>
  <c r="F140" i="1"/>
  <c r="F139" i="1"/>
  <c r="F138" i="1"/>
  <c r="F137" i="1"/>
  <c r="F136" i="1"/>
  <c r="F135" i="1"/>
  <c r="F134" i="1"/>
  <c r="F133" i="1"/>
  <c r="F132" i="1"/>
  <c r="F131" i="1"/>
  <c r="J130" i="1"/>
  <c r="F129" i="1"/>
  <c r="F128" i="1"/>
  <c r="F127" i="1"/>
  <c r="F126" i="1"/>
  <c r="F123" i="1"/>
  <c r="F122" i="1"/>
  <c r="F121" i="1"/>
  <c r="F120" i="1"/>
  <c r="F119" i="1"/>
  <c r="F118" i="1"/>
  <c r="F117" i="1"/>
  <c r="J116" i="1"/>
  <c r="F115" i="1"/>
  <c r="F114" i="1"/>
  <c r="F113" i="1"/>
  <c r="F112" i="1"/>
  <c r="F111" i="1"/>
  <c r="F107" i="1"/>
  <c r="F106" i="1"/>
  <c r="F105" i="1"/>
  <c r="F104" i="1"/>
  <c r="F102" i="1"/>
  <c r="F101" i="1"/>
  <c r="F100" i="1"/>
  <c r="F99" i="1"/>
  <c r="F96" i="1"/>
  <c r="F95" i="1"/>
  <c r="F94" i="1"/>
  <c r="F93" i="1"/>
  <c r="F92" i="1"/>
  <c r="F91" i="1"/>
  <c r="F90" i="1"/>
  <c r="F89" i="1"/>
  <c r="F88" i="1"/>
  <c r="F87" i="1"/>
  <c r="F86" i="1"/>
  <c r="F84" i="1"/>
  <c r="F83" i="1"/>
  <c r="F82" i="1"/>
  <c r="F80" i="1"/>
  <c r="F79" i="1"/>
  <c r="F77" i="1"/>
  <c r="F76" i="1" s="1"/>
  <c r="F75" i="1"/>
  <c r="F74" i="1" s="1"/>
  <c r="F73" i="1"/>
  <c r="F72" i="1" s="1"/>
  <c r="F71" i="1"/>
  <c r="F70" i="1" s="1"/>
  <c r="F68" i="1"/>
  <c r="F67" i="1"/>
  <c r="F66" i="1"/>
  <c r="F65" i="1"/>
  <c r="F64" i="1"/>
  <c r="F63" i="1"/>
  <c r="F62" i="1"/>
  <c r="F61" i="1"/>
  <c r="F59" i="1"/>
  <c r="F58" i="1"/>
  <c r="F57" i="1"/>
  <c r="F56" i="1"/>
  <c r="F55" i="1"/>
  <c r="F54" i="1"/>
  <c r="F53" i="1"/>
  <c r="F52" i="1"/>
  <c r="F51" i="1"/>
  <c r="F50" i="1"/>
  <c r="F49" i="1"/>
  <c r="F48" i="1"/>
  <c r="F46" i="1"/>
  <c r="F45" i="1"/>
  <c r="F44" i="1"/>
  <c r="F43" i="1"/>
  <c r="F42" i="1"/>
  <c r="F41" i="1"/>
  <c r="F40" i="1"/>
  <c r="F39" i="1"/>
  <c r="F38" i="1"/>
  <c r="F36" i="1"/>
  <c r="F35" i="1"/>
  <c r="F34" i="1"/>
  <c r="F33" i="1"/>
  <c r="F31" i="1"/>
  <c r="F30" i="1"/>
  <c r="F29" i="1"/>
  <c r="F28" i="1"/>
  <c r="F27" i="1"/>
  <c r="F26" i="1"/>
  <c r="F25" i="1"/>
  <c r="F23" i="1"/>
  <c r="F22" i="1"/>
  <c r="F21" i="1"/>
  <c r="F20" i="1"/>
  <c r="F19" i="1"/>
  <c r="F18" i="1"/>
  <c r="F16" i="1"/>
  <c r="F15" i="1"/>
  <c r="F14" i="1"/>
  <c r="F13" i="1"/>
  <c r="F12" i="1"/>
  <c r="F284" i="1" l="1"/>
  <c r="F292" i="1"/>
  <c r="F291" i="1" s="1"/>
  <c r="F265" i="1"/>
  <c r="F167" i="1"/>
  <c r="F239" i="1"/>
  <c r="F24" i="1"/>
  <c r="F103" i="1"/>
  <c r="F98" i="1" s="1"/>
  <c r="F97" i="1" s="1"/>
  <c r="F17" i="1"/>
  <c r="F158" i="1"/>
  <c r="F194" i="1"/>
  <c r="F214" i="1"/>
  <c r="F204" i="1"/>
  <c r="F110" i="1"/>
  <c r="F151" i="1"/>
  <c r="F198" i="1"/>
  <c r="F235" i="1"/>
  <c r="F207" i="1"/>
  <c r="F32" i="1"/>
  <c r="F60" i="1"/>
  <c r="F180" i="1"/>
  <c r="F81" i="1"/>
  <c r="F11" i="1"/>
  <c r="F47" i="1"/>
  <c r="F116" i="1"/>
  <c r="F109" i="1" s="1"/>
  <c r="F242" i="1"/>
  <c r="F130" i="1"/>
  <c r="F275" i="1"/>
  <c r="F250" i="1"/>
  <c r="F78" i="1"/>
  <c r="F85" i="1"/>
  <c r="F125" i="1"/>
  <c r="F227" i="1"/>
  <c r="F37" i="1"/>
  <c r="F162" i="1"/>
  <c r="F172" i="1"/>
  <c r="F230" i="1"/>
  <c r="F271" i="1"/>
  <c r="F249" i="1" l="1"/>
  <c r="F221" i="1"/>
  <c r="F171" i="1"/>
  <c r="F124" i="1"/>
  <c r="F10" i="1"/>
  <c r="F69" i="1"/>
  <c r="F9" i="1" l="1"/>
  <c r="F108" i="1"/>
  <c r="F302" i="1" l="1"/>
  <c r="F303" i="1" s="1"/>
  <c r="F304" i="1" s="1"/>
</calcChain>
</file>

<file path=xl/sharedStrings.xml><?xml version="1.0" encoding="utf-8"?>
<sst xmlns="http://schemas.openxmlformats.org/spreadsheetml/2006/main" count="832" uniqueCount="558">
  <si>
    <t>COMISIÓN DEL DEPORTE DEL ESTADO DE SONORA</t>
  </si>
  <si>
    <t>INFRAESTRUCTURA DEPORTIVA  2025</t>
  </si>
  <si>
    <t>PRESUPUESTO DE OBRA</t>
  </si>
  <si>
    <t>NOMBRE DE LA OBRA:</t>
  </si>
  <si>
    <t>ESTADO:</t>
  </si>
  <si>
    <t>SONORA</t>
  </si>
  <si>
    <t>DOMICILIO:</t>
  </si>
  <si>
    <t>Blvd. Solidaridad #404, entre Av. Perimetral Norte y C. Jesus Siqueiros,  Col. Alvaro Obregon, Hermosillo, Sonora.</t>
  </si>
  <si>
    <t>MUNICIPIO:</t>
  </si>
  <si>
    <t>HERMOSILLO</t>
  </si>
  <si>
    <t>ÁREA DE PARALANZAMIENTO</t>
  </si>
  <si>
    <t>A</t>
  </si>
  <si>
    <t xml:space="preserve">   MODULO DE SANITARIOS</t>
  </si>
  <si>
    <t>A1</t>
  </si>
  <si>
    <t xml:space="preserve">      PRELIMINARES</t>
  </si>
  <si>
    <t>APA-PRE-01</t>
  </si>
  <si>
    <t xml:space="preserve">                  LIMPIEZA Y DESPALME DE TERRENO INCLUYE: APILE Y RETIRO DE MATERIAL PRODUCTO DE LOS TRABAJOS , HERRAMIENTA Y MANO DE OBRA, ASI COMO TODO LO NECESARIO PARA SU CORRECTA EJECICION, P.U.O.T.</t>
  </si>
  <si>
    <t>M2</t>
  </si>
  <si>
    <t>APA-PRE-02</t>
  </si>
  <si>
    <t xml:space="preserve">                  TRAZO Y NIVELACION DEL TERRENO, CONSISTE EN LEVANTAMIENTO TOPOGRAFICO, INICIAL Y FINAL Y TOPOGRAFIA DE APOYO DURANTE EL PROCESO DE CONSTRUCCION, INCLUYE: EQUIPOS, HERRAMIENTA MATERIALES Y MANO DE OBRA, ASI COMO TODO LO NECESARIO PARA SU CORRECTA EJECUCION, P.U.O.T.</t>
  </si>
  <si>
    <t>APA-PRE-03</t>
  </si>
  <si>
    <t xml:space="preserve">                  EXCAVACIÓN DE CAJÓN EN MATERIAL TIPO "B" DE 10 A 20 CM DE PROFUNDIDAD  INCLUYE: ACARREO DE MATERIAL HASTA BANCO DE CARGA Y APILE DE MATERIAL, HERRAMIENTA Y MANO DE OBRA, ASI COMO TODO LO NECESARIO PARA SU CORRECTA EJECUCIÓN, P.U.O.T.</t>
  </si>
  <si>
    <t>APA-PRE-04</t>
  </si>
  <si>
    <t xml:space="preserve">                  ESCARIFICACIÓN Y TRATAMIENTO DE SUPERFICIE EN FONDO DE ZANJA DE EXCAVACIÓN PARA RECIBÍR CAPA DE BASE HIDRÁULICA DEJANDO ESTA COMPACTADA AL 95% DE P.P.,  INCLUYE: MAQUINARIA. EQUIPO DE COMPACTACIÓN, HERRAMIENTA Y MANO DE OBRA ASI COMO TODO LO NECESARIO PARA SU CORRECTA EJECUCIÓN P.U.O.T.</t>
  </si>
  <si>
    <t>APA-PRE-05</t>
  </si>
  <si>
    <t xml:space="preserve">                  SUMINISTRO Y FORMACIÓN DE 15 CMS DE CAPA DE MATERIAL DE BASE HIDRÁULICA EN VOLUMEN YA COMPACTO, CUMPLIENDO CON EQUIVALENTE DE ARENA DE 40% COMO MINIMO Y 80% DE CVR., INCLUYE: MAQUINARIA. EQUIPO DE COMPACTACIÓN, HERRAMIENTA Y MANO DE OBRA ASI COMO TODO LO NECESARIO PARA SU CORRECTA EJECUCIÓN P.U.O.T.</t>
  </si>
  <si>
    <t>A2</t>
  </si>
  <si>
    <t xml:space="preserve">      CIMENTACION</t>
  </si>
  <si>
    <t>APA-CIM-01</t>
  </si>
  <si>
    <t xml:space="preserve">                  EXCAVACION DE ZANJA DENTELLÓN DE 15X15 CMS A MANO EN MATERIAL TIPO "B", INCLUYE: AFINE DE TALUDES, Y RETIRO DEL 25% DEL MATERIAL PRODUCTO DE EXCAVACION FUERA DE LA OBRA, MATERIALES, HERRAMIENTA Y MANO DE OBRA  ASI COMO TODO LO NECESARIO PARA SU CORRECTA EJECUCION. P.U.O.T.</t>
  </si>
  <si>
    <t>ML</t>
  </si>
  <si>
    <t>APA-CIM-02</t>
  </si>
  <si>
    <t xml:space="preserve">                 EXCAVACION DE CAJON PARA DADO DE ANCLAS DE PLACAS PARA SOLDAR COLUMNAS DE 30X30x30 CMS A MANO EN MATERIAL TIPO "B", INCLUYE: AFINE DE TALUDES, Y RETIRO DEL 25% DEL MATERIAL PRODUCTO DE EXCAVACION FUERA DE LA OBRA, MATERIALES, HERRAMIENTA Y MANO DE OBRA  ASI COMO TODO LO NECESARIO PARA SU CORRECTA EJECUCION. P.U.O.T.</t>
  </si>
  <si>
    <t>LOTE</t>
  </si>
  <si>
    <t>APA-CIM-03</t>
  </si>
  <si>
    <t xml:space="preserve">                  SUMINISTRO Y COLOCACIÓN DE HULE NEGRO GRUESO EN LA SUPERFICIE DE LA CAPA DE BASE HIDRÁULICA PARA RECIBÍR LOSA DE CIMENTACIÓN, INCLUYE: MATERIAL, HERRAMIENTA Y MANO DE OBRA  ASI COMO TODO LO NECESARIO PARA SU CORRECTA EJECUCION. P.U.O.T.</t>
  </si>
  <si>
    <t>APA-CIM-04</t>
  </si>
  <si>
    <t>DENTELLON DE CONCRETO 15X20 CM. F'C= 200 KG/CM2, T.M.A. 3/4", PARA DESPLANTE DE MUROS CON VARILLAS DE  REFUERZO PARA ANCLAJE A CADA 60 CM, INCLUYE: MATERIALES, HERRAMIENTA Y MANO DE OBRA  ASI COMO TODO LO NECESARIO PARA SU CORRECTA EJECUCION. P.U.O.T.</t>
  </si>
  <si>
    <t>APA-CIM-05</t>
  </si>
  <si>
    <t xml:space="preserve">                  DADO DE CIMENTACION DE 30x30X30 CMS PARA FIJAR PLACA BASE DE COLUMNA PARA ESTRUCTURA. A BASE DE CONCRETO F'C= 200 KG/CM2, T.M.A. 3/4", H. EN O., INCLUYE: VIBRADO, HERRAMIENTA, MATERIALES Y MANO DE OBRA, ASI COMO TODO LO NECESARIO PARA SU CORRECTA EJECUCION,  P.U.O.T.</t>
  </si>
  <si>
    <t>PZA</t>
  </si>
  <si>
    <t>APA-CIM-06</t>
  </si>
  <si>
    <t xml:space="preserve">                  LOSA DE CIMENTACION A BASE DE PISO DE CONCRETO DE 10 CM. DE ESPESOR CON CADENA DE REMATE PARA RECIBIR MURO DE INSULPANEL, A BASE DE CONCRETO F'C= 200 KG/CM2, T.M.A. 3/4", H. EN O., REFORZADO CON MALLA ELECTROSOLDADA 6X6-10/10, ACABADO PULIDO, INCLUYE: CURADO CON CURACRETO, CORTES CON DISCO DE CONCRETO,  APISONADO, NIVELACION DE SUPERFICIE, ACABADO ESPEJEADO, HERRAMIENTA, MATERIALES Y MANO DE OBRA, ASI COMO TODO LO NECESARIO PARA SU CORRECTA EJECUCION,  P.U.O.T.</t>
  </si>
  <si>
    <t>A3</t>
  </si>
  <si>
    <t xml:space="preserve">      ESTRUCTURA</t>
  </si>
  <si>
    <t>APA-EST-01</t>
  </si>
  <si>
    <t xml:space="preserve">                  SUMINISTRO Y COLOCACIÓN DE PLACAS METLÁICAS PARA RECIBIR ESTRUCTURA,  INCLUYE: PLACAS DE 3/8 DE 26X26 CMS SOLDADO A ESTA 4 ANCLAS A BASE DE VARILLA 3/8", ALINEACIÓN, TRAZO, NIVELACION DE PLACAS, HERRAMIENTA, MATERIALES Y MANO DE OBRA, ASI COMO TODO LO NECESARIO PARA SU CORRECTA EJECUCIÓN,  P.U.O.T.</t>
  </si>
  <si>
    <t>APA-EST-02</t>
  </si>
  <si>
    <t>APA-EST-03</t>
  </si>
  <si>
    <t>APA-EST-04</t>
  </si>
  <si>
    <t>APA-EST-05</t>
  </si>
  <si>
    <t>FABRICACION DE PASAMANO A BASE DE TUBERIA DE FIERRO GALVANIZADO DE DIAMETRO DE 2" Y CEDULA --- FORJADO EN FORMA DE "U" FIJADO A PLACA BASE CON CORDON DE SOLDADURA CON PENETRACIÓN COMPLETA, INCLUYE: CORTES, MANIOBRAS, SOLDADURA, TRANSPORTACION, PRIMER ANTICORROSIVO ROJO OXIDO APLICADO SOBRE ESTRUCTURA METALICA Y ACABADO  PINTURA ESMALTE ALKIDALICO COMEX "100" U OSEL, SUMINISTRO, COLOCACION, MATERIALES, HERRAMIENTA Y MANO DE OBRA, ASI COMO TODO LO NECESARIO PARA SU CORRECTA EJECUCION, P.U.O.T.</t>
  </si>
  <si>
    <t>APA-EST-06</t>
  </si>
  <si>
    <t xml:space="preserve">                  MURO PREFABRICADO DE MULTYPANEL TIPO SANDWICH CLARO DE 1 1/2" DE ESPESOR DEL SISTEMA TERNIUM O SIMILAR; ACABADO EN TEXTURA LISA  INCLUYE: PIJAS, FIJACION Y SELLADO CON SIKAFLEX 1A, MATERIALES, HERRAMIENTA Y MANO DE OBRA, ASI COMO TODO LO NECESARIO PARA SU CORRECTA EJECUCION, P.U.O.T.</t>
  </si>
  <si>
    <t>APA-EST-07</t>
  </si>
  <si>
    <t xml:space="preserve">                  CUBIERTA PREFABRICADA DE MULTYPANEL TIPO SANDWICH CLARO DE 1 1/2" DE ESPESOR  DEL SISTEMA TERNIUM O SIMILAR; ACABADO EN TEXTURA LISA, INCLUYE: PIJAS, TAPAGOTERO, CABALLETE, FIJACION Y SELLADO CON SIKAFLEX 1A, MATERIALES, HERRAMIENTA Y MANO DE OBRA, ASI COMO TODO LO NECESARIO PARA SU CORRECTA EJECUCION, P.U.O.T.</t>
  </si>
  <si>
    <t>A4</t>
  </si>
  <si>
    <t xml:space="preserve">      ALBAÑILERIAS Y ACABADOS</t>
  </si>
  <si>
    <t>APA-ALB-01</t>
  </si>
  <si>
    <t xml:space="preserve">                  REGISTRO SANITARIO DE 40x60x80 CM. MEDIDAS INTERIORES, A BASE DE FIRME DE CONCRETO F'C=150 KG/CM2, T.M.A. 3/4", H. EN O., DE 10 CM. DE ESPESOR, MURO DE LADRILLO DE 14 CM. DE ESPESOR, JUNTEADO CON MORTERO CEM-ARENA 1:3, APLANADO PULIDO CON MORTERO CEMENTO ARENA 1:3 EN INTERIORES, MARCO Y CONTRAMARCO DE ANGULO Y TAPA DE CONCRETO F'C=150KG/CM2 DE 5 CM. DE ESPESOR REFORZADO CON ALAMBRON DE 1/4", CADENA DE REMATE CONCRETO F'c = 150 Kg/cm2, T.M.A. 3/4" SECCION 15x15cm REFORZADA CON ARMEX TRIANGULAR 15x15-3 E IMPERMEABILIZACIÓN CON DIABLO ROJO O SIMILAR EN INTERIOR Y EXTERIOR DE ESTE,  INCLUYE EXCAVACION, MATERIAL, HERRAMIENTA Y MANO DE OBRA, HERRAMIENTA, MATERIALES Y MANO DE OBRA, ASI COMO TODO LO NECESARIO PARA SU CORRECTA EJECUCION,  P.U.O.T.</t>
  </si>
  <si>
    <t>APA-ALB-02</t>
  </si>
  <si>
    <t xml:space="preserve">                  CONSTRUCCIÓN DE DIAMANTE Y MEDIA CAÑA DENTRO DE REGISTRO DE 40X60X80 CMS. PARA CANALIZAR DESCARGA A LA SALIDA A BASE DE MORTERO CEMENTO ARENA 1:3 E IMPERMEABILIZACIÓN A BASE DE DIABLO ROJO O SIMILAR, INCLUYE MATERIAL, HERRAMIENTA Y MANO DE OBRA Y TODO LO NECESARIO PARA SU CORRECTA EJECUCION,  P.U.O.T.</t>
  </si>
  <si>
    <t>APA-ALB-03</t>
  </si>
  <si>
    <t xml:space="preserve">                  REGISTRO SANITARIO FINAL DE DESCARGA A CARCAMO EXISTENTE DE 60x80x150 CM. MEDIDAS INTERIORES, A BASE DE FIRME DE CONCRETO F'C=150 KG/CM2, T.M.A. 3/4", H. EN O., DE 10 CM. DE ESPESOR, MURO DE LADRILLO DE 14 CM. DE ESPESOR, JUNTEADO CON MORTERO CEM-ARENA 1:3, APLANADO PULIDO CON MORTERO CEMENTO ARENA 1:3 EN INTERIORES, MARCO Y CONTRAMARCO DE ANGULO Y TAPA DE CONCRETO F'C=150KG/CM2 DE 5 CM. DE ESPESOR REFORZADO CON ALAMBRON DE 1/4", CADENA DE REMATE CONCRETO F'c = 150 Kg/cm2, T.M.A. 3/4" SECCION 15x15cm REFORZADA CON ARMEX TRIANGULAR 15x15-3 E IMPERMEABILIZACIÓN CON DIABLO ROJO O SIMILAR EN INTERIOR Y EXTERIOR DE ESTE,  INCLUYE EXCAVACION, MATERIAL, HERRAMIENTA Y MANO DE OBRA, HERRAMIENTA, MATERIALES Y MANO DE OBRA, ASI COMO TODO LO NECESARIO PARA SU CORRECTA EJECUCION,  P.U.O.T.</t>
  </si>
  <si>
    <t>APA-ALB-04</t>
  </si>
  <si>
    <t xml:space="preserve">                  CONSTRUCCIÓN DE DIAMANTE Y MEDIA CAÑA DENTRO DE REGISTRO DE 60X80X150 CMS. PARA CANALIZAR DESCARGA A LA SALIDA A BASE DE MORTERO CEMENTO ARENA 1:3 E IMPERMEABILIZACIÓN A BASE DE DIABLO ROJO O SIMILAR, INCLUYE MATERIAL, HERRAMIENTA Y MANO DE OBRA Y TODO LO NECESARIO PARA SU CORRECTA EJECUCION,  P.U.O.T.</t>
  </si>
  <si>
    <t>A5</t>
  </si>
  <si>
    <t xml:space="preserve">      HERRERIA Y CANCELERIA</t>
  </si>
  <si>
    <t>APA-HYC-01</t>
  </si>
  <si>
    <t xml:space="preserve">         SUMINISTRO E INSTALACIÓN DE ESPEJO EN PLANTA BAJA DE 3.50X1.00 MTS, DE 1/4" DE ESPESOR SUSPENDIDO EN MARCO PEFIL TUBULAR. INCLUYE: MATERIALES, HERRAJES DE FIJACIÓN, HERRAMIENTA Y MANO DE OBRA, ASI COMO TODO LO NECESARIO PARA SU CORRECTA INSTALACION, P.U.O.T.</t>
  </si>
  <si>
    <t>APA-HYC-02</t>
  </si>
  <si>
    <t xml:space="preserve">                  VENTANA DE ALUMINIO NATURAL 3" DE 1.00x0.40m. CON UN FIJO Y UN CORREDIZO, INCLUYE: VIDRIO OPACO DE 3MM SUMINISTRO, TELA MOSQUITERA PARA HUMEDAD, COLOCACION, REMACHES, SELLADOR VINIL, HERRAJES Y TODO LO NECESARIO PARA SU CORRECTA COLOCACION, HERRAMIENTA, MATERIALES Y MANO DE OBRA, ASI COMO TODO LO NECESARIO PARA SU CORRECTA EJECUCION,  P.U.O.T.</t>
  </si>
  <si>
    <t>APA-HYC-03</t>
  </si>
  <si>
    <t xml:space="preserve">                  PUERTA DE MULTYPANEL DE 1 A 1.10M DE ANCHO X 2.06 M DE ALTURA, INCLUYE:  BASTIDOR METALICO, CHAPA DE BOLA, BISAGRAS, CHILILLOS, TAQUETES, HERRAMIENTA, MATERIALES Y MANO DE OBRA, ASI COMO TODO LO NECESARIO PARA SU CORRECTA EJECUCION,  P.U.O.T.</t>
  </si>
  <si>
    <t>APA-HYC-04</t>
  </si>
  <si>
    <t xml:space="preserve">                  RECUBRIMIENTO EN MURO HUMEDO DE REGADERAS A BASE DE HOJA DE PVC PARA PROTEGER MUROS DE LAMINA MULTIPANEL , INCLUYE: EMPOTRAMIENTO A MUROS, MATERIAL DE FIJACION, HERRAMIENTA, MATERIALES Y MANO DE OBRA, ASI COMO TODO LO NECESARIO PARA SU CORRECTA EJECUCION. P.U.O.T.</t>
  </si>
  <si>
    <t>APA-HYC-05</t>
  </si>
  <si>
    <t xml:space="preserve">                  MAMPARA DE ALUMINIO ANODISADO NATURAL CON PERFILES DE 1 1/2", ACRILICO DE 3MM BLANCO LECHOSO, INCLUYE: EMPOTRAMIENTO A PISO Y MUROS, EMPAQUE VINILICO, SELLADOR Y MATERIAL DE FIJACION, HERRAMIENTA, MATERIALES Y MANO DE OBRA, ASI COMO TODO LO NECESARIO PARA SU CORRECTA EJECUCION. P.U.O.T.</t>
  </si>
  <si>
    <t>APA-HYC-06</t>
  </si>
  <si>
    <t xml:space="preserve">                  MURO PARA DIVISION DE ALUMINIO ANODISADO NATURAL CON PERFILES DE 1 1/2", ACRILICO DE 3MM BLANCO LECHOSO DE 2.40 M DE ALTURA, INCLUYE: EMPOTRAMIENTO A PISO Y MUROS, EMPAQUE VINILICO, SELLADOR Y MATERIAL DE FIJACION, HERRAMIENTA, MATERIALES Y MANO DE OBRA, ASI COMO TODO LO NECESARIO PARA SU CORRECTA EJECUCION. P.U.O.T.</t>
  </si>
  <si>
    <t>APA-HYC-07</t>
  </si>
  <si>
    <t xml:space="preserve">                  PUERTA PARA MAMPARA A BASE DE ALUMINIO ANODISADO COLOR NATURAL PERFIL DE 2" DE 1.05 A 1.20 M DE ANCHO X1.70m, ACRILICO DE 6mm BLANCO LECHOSO , INCLUYE: JALADERA CON BROCHE DE SEGURIDAD, BISAGRA DE LIBRO Y TOPE, EMPAQUE VINILICO, SELLADOR Y MATERIAL DE FIJACION INCLUYE: HERRAMIENTA, MATERIALES Y MANO DE OBRA, ASI COMO TODO LO NECESARIO PARA SU CORRECTA EJECUCION. P.U.O.T.</t>
  </si>
  <si>
    <t>APA-HYC-08</t>
  </si>
  <si>
    <t xml:space="preserve">                  PUERTA PARA ACCESAR AL ÁREA DE DUCHAS A BASE DE ALUMINIO ANODISADO COLOR NATURAL PERFIL DE 2" DE 1.05 A 1.20 M DE ANCHO X2.40 m, ACRILICO DE 6mm BLANCO LECHOSO , INCLUYE: JALADERA CON BROCHE DE SEGURIDAD, BISAGRA DE LIBRO Y TOPE, EMPAQUE VINILICO, SELLADOR Y MATERIAL DE FIJACION INCLUYE: HERRAMIENTA, MATERIALES Y MANO DE OBRA, ASI COMO TODO LO NECESARIO PARA SU CORRECTA EJECUCION. P.U.O.T.</t>
  </si>
  <si>
    <t>APA-HYC-09</t>
  </si>
  <si>
    <t xml:space="preserve">                   FABRICACIÓN DE PASAMANO SANITARIO A BASE DE ACERO INOXIDABLE CALIBRE 18  DE DIAMETRO DE 1 1/2" A 2" FORJADO EN FORMA DE "U" PARA SOLDAR A PLACA EN PISO INCLUYE: SOLDADURA A SUPERFICIES DE PLACAS O COLUMNAS, MATERIALES, HERRAMIENTAS Y MANO DE OBRA, ASI COMO TODO LO NECESARIO PARA SU CORRECTA EJECUCION. P.U.O.T.</t>
  </si>
  <si>
    <t>A6</t>
  </si>
  <si>
    <t xml:space="preserve">      INSTALACIONES HIDRÁULICAS Y SANITARIAS</t>
  </si>
  <si>
    <t>APA-IHS-01</t>
  </si>
  <si>
    <t xml:space="preserve">                  RAMALEO HIDRAULICO PARA MUEBLE SANITARIO, A BASE DE TUBO DE CPVC HIDRAULICO DE 3/4" Y 1/2", INCLUYE SUMINISTRO, PIEZAS (CODOS,TEES, ETC.) RANURAS, TENDIDO, RESANES Y PRUEBA HIDROSTATICA,  HERRAMIENTA, MATERIALES Y MANO DE OBRA, ASI COMO TODO LO NECESARIO PARA SU CORRECTA EJECUCION,  P.U.O.T.</t>
  </si>
  <si>
    <t>SAL</t>
  </si>
  <si>
    <t>APA-IHS-02</t>
  </si>
  <si>
    <t xml:space="preserve">                  VALVULA DE COMPUERTA DE 19 MM. URREA FIG. 22 O SIMILAR. INCLUYE: SUMINISTRO, COLOCACION, HERRAMIENTA, MATERIALES Y MANO DE OBRA, ASI COMO TODO LO NECESARIO PARA SU CORRECTA EJECUCION,  P.U.O.T.</t>
  </si>
  <si>
    <t>APA-IHS-03</t>
  </si>
  <si>
    <t xml:space="preserve">                  RAMALEO SANITARIO A BASE DE TUBERIA  DE PVC SANITARIO DE 4" Y "2" DE DIAMETRO, CON CONEXIONES PVC,  INCLUYE SUMINISTRO, EXCAVACION, TENDIDO, PIEZAS ESPECIALES (CODOS, TAPON REGISTRO, TEES, RESUMIDEROS, ETC.) RELLENOS Y PRUEBAS, HERRAMIENTA, MATERIALES Y MANO DE OBRA, ASI COMO TODO LO NECESARIO PARA SU CORRECTA EJECUCION,  P.U.O.T.</t>
  </si>
  <si>
    <t>APA-IHS-04</t>
  </si>
  <si>
    <t>APA-IHS-05</t>
  </si>
  <si>
    <t xml:space="preserve">                 CONEXIÓN A INFRAESTRUCTURA HIDRÁULICA EXISTENTE EN SITIO PARA ALIMENTAR TUBERÍA HIDRÁULICA NUEVA DE 3/4" QUE ALIMENTAN BAÑOS, INCLUYE: EXCAVACION PARA SONDEO, MATERIALES, PIEZAS HIDRÁULICAS NECESARIAS, HERRAMIENTA, MANO DE OBRA Y TODO LO NECESARIO PARA SU CORRECTA EJECUCIÓN, P.U.O.T.</t>
  </si>
  <si>
    <t>APA-IHS-06</t>
  </si>
  <si>
    <t>APA-IHS-07</t>
  </si>
  <si>
    <t xml:space="preserve">                 SUMINISTRO Y COLOCACION DE TAPON REGISTRO CON TAPA DE BRONCE 4". INCLUYE: SUMINISTRO, COLOCACION, HERRAMIENTA, MATERIALES Y MANO DE OBRA, ASI COMO TODO LO NECESARIO PARA SU CORRECTA EJECUCION,  P.U.O.T.</t>
  </si>
  <si>
    <t>APA-IHS-08</t>
  </si>
  <si>
    <t>APA-IHS-09</t>
  </si>
  <si>
    <t xml:space="preserve">                 SUMINISTRO E INSTALACIÓN DE WC  MARCA HELVEX  AUSTRAL DE PALANCA O SIMILAR, COLOR BLANCO.  INCLUYE: MATERIALES, HERRAJES DE FIJACIÓN, LLAVE DE PASO, HERRAMIENTA Y MANO DE OBRA, ASI COMO TODO LO NECESARIO PARA SU CORRECTA INSTALACION, P.U.O.T.</t>
  </si>
  <si>
    <t>APA-IHS-10</t>
  </si>
  <si>
    <t xml:space="preserve">                  SUMINISTRO E INSTALACIÓN DE OVALIN AMERICAN STANDARD MODELO RONDALYN O SIMILAR EN PLANTA BAJA.  INCLUYE: LLAVE PARA LAV 46 4" C/CUB RECTA CROMO S/MAN, MATERIALES, HERRAJES DE FIJACIÓN, HERRAMIENTA Y MANO DE OBRA, ASI COMO TODO LO NECESARIO PARA SU CORRECTA INSTALACION, P.U.O.T.</t>
  </si>
  <si>
    <t>APA-IHS-11</t>
  </si>
  <si>
    <t xml:space="preserve">                 SUMINISTRO E INSTALACIÓN DE MINGITORIO SECO MARCA HELVEX MOJAVE TDS2 BLANCO O SIMILAR.  INCLUYE: MATERIALES, HERRAJES DE FIJACIÓN, HERRAMIENTA Y MANO DE OBRA, ASI COMO TODO LO NECESARIO PARA SU CORRECTA INSTALACION, P.U.O.T.</t>
  </si>
  <si>
    <t>APA-IHS-12</t>
  </si>
  <si>
    <t xml:space="preserve">         SUMINISTRO E INSTALACIÓN DE BASE  PARA LAVAMANOS, FABRICADA EN LAMINA ACERO INOXIDABLE CALIBRRE 18 CON SOPORTERÍA A BASE DE MARCO DE HERRERÍA.  INCLUYE: MATERIALES, HERRAJES DE FIJACIÓN, HERRAMIENTA Y MANO DE OBRA, ASI COMO TODO LO NECESARIO PARA SU CORRECTA INSTALACION, P.U.O.T.</t>
  </si>
  <si>
    <t>A7</t>
  </si>
  <si>
    <t xml:space="preserve">      INFRAESTRUCTURA DE LINEA PARA DESCARGA SANITARIA DE BAÑOS A CARCAMO</t>
  </si>
  <si>
    <t>APA-IDS-01</t>
  </si>
  <si>
    <t xml:space="preserve">                  TRAZO Y NIVELACION ANTES Y DURANTE LA TRAYECTORIA DE LA LINEA DE DESCARGA SANITARIA DE LOS BAÑOS AL CARCAMO, CONSISTE EN LEVANTAMIENTO TOPOGRAFICO, INICIAL Y FINAL Y TOPOGRAFIA DE APOYO DURANTE EL PROCESO DE LA INSTALACIÓN DE LA TUBERÍA, INCLUYE: EQUIPOS, HERRAMIENTA MATERIALES Y MANO DE OBRA, ASI COMO TODO LO NECESARIO PARA SU CORRECTA EJECUCION, P.U.O.T.</t>
  </si>
  <si>
    <t>APA-IDS-02</t>
  </si>
  <si>
    <t xml:space="preserve">                  EXCAVACIÓN DE ZANJA DE SECCIÓN VARIABLE DE 60 CMS DE ANCHO Y PROFUNDIDAD HASTA 2 MTS. EN MATERIAL TIPO B INCLUYE: MAQUINARIA, HERRAMIENTA, OPERADOR, MANO DE OBRA Y TODO LO NECESARIO PARA SU CORRECTA EJECUCIÓN, P.U.O.T.</t>
  </si>
  <si>
    <t>APA-IDS-03</t>
  </si>
  <si>
    <t xml:space="preserve">                  FORMACIÓN DE PLANTILLA DE 10 CMS DE ESPESOR A LO ANCHO DE LA ZANJA DE 60 CMS A BASE DE MATERIAL PRODUCTO DE LAS EXCAVACIONES LIBRE DE AGREGADO GRUESO E IMPRESAS PARA ASENTAR TUBERÍA SANITARIA INCLUYE LIMIEZA DE MATERIAL PARA LIBERARLA DE IMPURESAS Y AGREGADO GRUESO, TENDIDO Y AFINACIÓN DE ACUERDO A LOS NIVELES DE LA PENDIENTE DE LA TUBERÍA, EQUIPO, HERRAMIENTA, MANO DE OBRA Y  TODO LO NECESARIO PARA SU CORRECTA EJECUCIÓN, P.U.O.T.</t>
  </si>
  <si>
    <t>APA-IDS-04</t>
  </si>
  <si>
    <t xml:space="preserve">                  SUMINISTRO E INSTALACIÓN DE TUBERÍA DE PVC SANITARIO SERIE 20 DE 6" DE DIAMETRO MARCA DURALON O SIMILAR INCLUYE: PRUEBAS, EQUIPO, HERRAMIENTA, MANO DE OBRA Y TODO LO NECESARIO PARA SU CORRECTA INSTALACION, P.U.O.T.</t>
  </si>
  <si>
    <t>APA-IDS-05</t>
  </si>
  <si>
    <t xml:space="preserve">                  ACOSTILLAMIENTO DE LA TUBERÍA SANITARIA DE DIAMETRO DE 6" A BASE DE ARENA  HASTA 30 CMS SOBRE LOMO SUPERIOR DE LA TUBERÍA EN UN ANCHO DE 60 CMS DE ZANJA  INCLUYE: MATERIAL, MAQUINARIA, EQUIPO, HERRAMIENTA, MANO DE OBRA Y TODO LO NECESARIO PARA SU CORRECTA INSTALACION, P.U.O.T.</t>
  </si>
  <si>
    <t>APA-IDS-06</t>
  </si>
  <si>
    <t xml:space="preserve">                  RELLENO COMPACTADO CON PISÓN EN CAPAS DE 30 CMS EN ZANJA DE SECCIÓN DE 60 CMS DE ANCHO Y PROFUNDIDAD VARIABLE HASTA 1 ML  INCLUYE: MAQUINARIA, EQUIPO, HERRAMIENTA, MANO DE OBRA Y TODO LO NECESARIO PARA SU CORRECTA INSTALACION, P.U.O.T.</t>
  </si>
  <si>
    <t>APA-IDS-07</t>
  </si>
  <si>
    <t xml:space="preserve">                  SUMINISTRO E INSTALACIÓN DE SISTEMA DE VALVULA FLOTADOR PARA CERRAR SISTEMA Y EVITAR RETORNO SANITRIO INCLUYE: EQUIPO, MATERIAL, HERRAMIENTA, MANO DE OBRA Y TODO LO NECESARIO PARA SU CORRECTA INSTALACION, P.U.O.T.</t>
  </si>
  <si>
    <t>APA-IDS-08</t>
  </si>
  <si>
    <t xml:space="preserve">                  TRABAJO DE CONEXIÓN PARA DESCARGA DE REGISTRO SANITARIO FINAL AL CARCAMO EXISTENTE INCLUYE: EQUIPO, MATERIAL, HERRAMIENTA, MANO DE OBRA Y TODO LO NECESARIO PARA SU CORRECTA INSTALACION, P.U.O.T.</t>
  </si>
  <si>
    <t>B</t>
  </si>
  <si>
    <t xml:space="preserve">   INSTALACIONES ELECTRICAS</t>
  </si>
  <si>
    <t>B1</t>
  </si>
  <si>
    <t xml:space="preserve">      RED DE TIERRAS</t>
  </si>
  <si>
    <t>APB-IE-01</t>
  </si>
  <si>
    <t>MT</t>
  </si>
  <si>
    <t>B2</t>
  </si>
  <si>
    <t xml:space="preserve">      TABLEROS DERIVADOS</t>
  </si>
  <si>
    <t>APB-IE-02</t>
  </si>
  <si>
    <t>B3</t>
  </si>
  <si>
    <t xml:space="preserve">      ALUMRADO</t>
  </si>
  <si>
    <t>APB-IE-03</t>
  </si>
  <si>
    <t xml:space="preserve">         SUMINISTRO E INSTALACIÓN DE LUMINARIA MARCA MEGAMEX MODELO STANKALED 2 POLOS 18W. EL PRECIO INCLUYE: SUMINISTRO, MATERIALES, MANO DE OBRA, HERRAMIENTA, EQUIPO, MANIOBRAS, MONTAJE, ANDAMIOS, CONEXIÓN, PRUEBAS Y TODO LO NECESARIO PARA SU CORRECTA INSTALACIÓN, P.U.O.T.</t>
  </si>
  <si>
    <t>B4</t>
  </si>
  <si>
    <t xml:space="preserve">      APAGADORES</t>
  </si>
  <si>
    <t>APB-IE-04</t>
  </si>
  <si>
    <t xml:space="preserve">         SUMINISTRO Y MANO DE OBRA PARA APAGADOR SENCILLO COLOR BLANCO MARCA LEVITON DECORA GRADO COMERCIAL MODELO 5691-2W CON TAPA TERMOPLÁSTICA MARCA LEVITON MODELO 80401-NW MONTADO EN CAJA REGISTRO METALICA GALVANIZADA TIPO REFORZADA DE 4"x2" A UNA ALTURA DE 1.25m SNPT (A RESERVA DE QUE SE INDIQUE OTRA ALTURA EN PLANOS). INCLUYE SUMINISTRO DEL APAGADOR COMPLETO, CAJA REGISTRO TIPO CHALUPA PARA 16mm(1/2"), CONEXIÓN, CONECTORES, ELEMENTOS DE FIJACIÓN Y TODO LO NECESARIO PARA SU CORRECTA INSTALACIÓN, P.U.O.T.</t>
  </si>
  <si>
    <t>B5</t>
  </si>
  <si>
    <t xml:space="preserve">      RECEPTÁCULOS</t>
  </si>
  <si>
    <t>APB-IE-05</t>
  </si>
  <si>
    <t xml:space="preserve">         SUMINISTRO Y MANO DE OBRA PARA RECEPTÁCULO DUPLEX POLARIZADO CON CONEXIONES LATERALES NEMA 5-15R, 125V, 15A COLOR BLANCO MARCA LEVITON GRADO COMERCIAL MODELO 16242-W CON TAPA TERMOPLÁSTICA MARCA LEVITON MODELO 80401-W EN CAJA GALVANIZADA TIPO REFORZADA DE 4"x2" MONTADO A 0.45m SNPT (EXCEPTO SI SE INDICA OTRA ALTURA EN PLANO) INCLUYE SUMINISTRO DEL RECEPTÁCULO COMPLETO, CAJA REGISTRO TIPO CHALUPA PARA 21mm(3/4"), MANO DE OBRA POR CONEXIÓN, CONECTORES, ELEMENTOS DE FIJACIÓN Y TODO LO NECESARIO PARA SU CORRECTA INSTALACIÓN, P.U.O.T.</t>
  </si>
  <si>
    <t>APB-IE-06</t>
  </si>
  <si>
    <r>
      <t xml:space="preserve">         SUMINISTRO Y MANO DE OBRA PARA RECEPTÁCULO DUPLEX POLARIZADO CON CONEXIONES LATERALES NEMA 5-15R, 125V, 15A TAPA DE INTERPERIE COLOR NEGRA O GRIS MARCA LEVITON GRADO COMERCIAL MODELO </t>
    </r>
    <r>
      <rPr>
        <sz val="11"/>
        <color rgb="FFC00000"/>
        <rFont val="Calibri"/>
        <family val="2"/>
        <scheme val="minor"/>
      </rPr>
      <t>16242</t>
    </r>
    <r>
      <rPr>
        <sz val="11"/>
        <color theme="1"/>
        <rFont val="Calibri"/>
        <family val="2"/>
        <scheme val="minor"/>
      </rPr>
      <t xml:space="preserve">-W CON TAPA DE INTEMPERIE  MARCA LEVITON MODELO </t>
    </r>
    <r>
      <rPr>
        <sz val="11"/>
        <color rgb="FFC00000"/>
        <rFont val="Calibri"/>
        <family val="2"/>
        <scheme val="minor"/>
      </rPr>
      <t>80401-W</t>
    </r>
    <r>
      <rPr>
        <sz val="11"/>
        <color theme="1"/>
        <rFont val="Calibri"/>
        <family val="2"/>
        <scheme val="minor"/>
      </rPr>
      <t xml:space="preserve"> EN CAJA RESISTENTE A LA INTEMPERIE DE 4"x2" MONTADO A 0.45m SNPT (EXCEPTO SI SE INDICA OTRA ALTURA EN PLANO) INCLUYE SUMINISTRO DEL RECEPTÁCULO COMPLETO, CAJA REGISTRO TIPO CHALUPA PARA 21mm(3/4"), MANO DE OBRA POR CONEXIÓN, CONECTORES, ELEMENTOS DE FIJACIÓN Y TODO LO NECESARIO PARA SU CORRECTA INSTALACIÓN, P.U.O.T.</t>
    </r>
  </si>
  <si>
    <t>B6</t>
  </si>
  <si>
    <t xml:space="preserve">      SALIDAS</t>
  </si>
  <si>
    <t>APDB-IE-07</t>
  </si>
  <si>
    <t xml:space="preserve">                  SUMINISTRO E INSTALACION SALIDA ELECTRICA PARA ALUMBRADO INCLUYE: TUBERIA CONDUIT DE 1/2 GALVANIZADA, ACCESORIOS TW CABLE 12 PARA FASES Y CABLE 12 PARA TIERRA, ASI COMO TODO LO NECESARIO PARA SU CORRECTA INSTALACION, P.U.O.T.</t>
  </si>
  <si>
    <t>APDB-IE-08</t>
  </si>
  <si>
    <t xml:space="preserve">                  SUMINISTRO E INSTALACION SALIDA ELECTRICA PARA APAGADOR SENCILLO INCLUYE: TUBERIA CONDUIT DE 1/2 GALVANIZADA, ACCESORIOS TW, CAJA FS, CABLE 12 PARA FASES Y CABLE 12 PARA TIERRA, ASI COMO TODO LO NECESARIO PARA SU CORRECTA INSTALACION, P.U.O.T.</t>
  </si>
  <si>
    <t>APDB-IE-09</t>
  </si>
  <si>
    <t xml:space="preserve">                  SUMINISTRO E INSTALACION SALIDA ELECTRICA PARA CONTACTOS INCLUYE: TUBERIA CONDUIT DE 1/2 GALVANIZADA, ACCESORIOS TW, CAJA FS, CABLE 12 PARA FASES Y CABLE 12 PARA TIERRA, ASI COMO TODO LO NECESARIO PARA SU CORRECTA INSTALACION, P.U.O.T.</t>
  </si>
  <si>
    <t>B7</t>
  </si>
  <si>
    <t xml:space="preserve">      INFRAESTRUCTURA ELECTRICA PARA ALIMENTACIÓN ELÉCTRICA DE LOS BAÑOS</t>
  </si>
  <si>
    <t>APB-IE-10</t>
  </si>
  <si>
    <t xml:space="preserve">                  SUMINISTRO E INSTALACION DE CODO DE PVC ELÉCTRICO PESADO DE 1" , ASI COMO TODO LO NECESARIO PARA SU CORRECTA INSTALACION, P.U.O.T.</t>
  </si>
  <si>
    <t>APB-IE-11</t>
  </si>
  <si>
    <t xml:space="preserve">                  SUMINISTRO E INSTALACIÓN DE TUBO DE PVC PESADO ELÉCTRICO PARA CANALIZACIÓN SUBTERRANEA DE 1" INCLUYE EXCAVACIÓN DE ZANJA HASTA 1 M DE PROFUNDIDAD, CINTA DE SEÑALAMIENTO PREVENTIVO Y ACOSTILLADO CON ARENA, ASI COMO TODO LO NECESARIO PARA SU CORRECTA INSTALACION, P.U.O.T.</t>
  </si>
  <si>
    <t>APB-IE-12</t>
  </si>
  <si>
    <t xml:space="preserve">                  SUMINISTRO E INSTALACIÓN DE TUBO DE CONDUIT PESADO ELÉCTRICO PARA CANALIZACIÓN DE 1" INCLUYE PIEZAS DE SUJECIÓN A MURO, ASI COMO TODO LO NECESARIO PARA SU CORRECTA INSTALACION, P.U.O.T.</t>
  </si>
  <si>
    <t>APB-IE-13</t>
  </si>
  <si>
    <t xml:space="preserve">                  SUMINISTRO E INSTALACIÓN DE CABLE DE USO RUDO DE 3X8 INCLUYE: UÑAS DE SUJECIÓN A POSTE EXISTENTE EN INTEMPERIE, ASI COMO TODO LO NECESARIO PARA SU CORRECTA INSTALACION, P.U.O.T.</t>
  </si>
  <si>
    <t>APB-IE-14</t>
  </si>
  <si>
    <t>APB-IE-15</t>
  </si>
  <si>
    <t xml:space="preserve">                  SUMINISTRO E INSTALACIÓN DE AISLANTE DE PORCELANA INCLUYE HERRAMIENTA, MATERIALES Y TODO LO NECESARIO PARA SU CORRECTA INSTALACION, P.U.O.T.</t>
  </si>
  <si>
    <t>APB-IE-16</t>
  </si>
  <si>
    <t xml:space="preserve">                  SUMINISTRO E INSTALACIÓN DE REGISTRO NEMA DE 20X30 CM INCLUYE PIEZAS DE SIJECIÓN A POSTE EXISTENTE, ASI COMO TODO LO NECESARIO PARA SU CORRECTA INSTALACION, P.U.O.T.</t>
  </si>
  <si>
    <t>APB-IE-17</t>
  </si>
  <si>
    <t xml:space="preserve">                  SUMINISTRO E INSTALACIÓN TÉRMICO DE 2X4 PARA CONECTARSE A INSTALACIÓN EXISTENTE Y ALIMENTAR AL CABLE DE USO RUDO DE 3X8, INCUYE TODO LO NECESARIO PARA SU CORRECTA INSTALACION, P.U.O.T.</t>
  </si>
  <si>
    <t>APB-IE-18</t>
  </si>
  <si>
    <t xml:space="preserve">                  SUMINISTRO Y TENDIDO AEREO DE CABLE MULTIPLE-AAC-AAC (2+1)6 INCLUYE LAS MANIOBRAS DE INSTALCIÓN Y TODO LO NECESARIO PARA SU CORRECTA INSTALACION, P.U.O.T.</t>
  </si>
  <si>
    <t>APB-IE-19</t>
  </si>
  <si>
    <t xml:space="preserve">                  CONEXIÓN PARA UNIÓN DE CABLE DE USO RUDO DE 3X8 CON CABLE MULTIPLE-AAC-ACC (2+1)6 INCLUYE HERRAMIENTA, MATERIALES Y TODO LO NECESARIO PARA SU CORRECTA INSTALACION, P.U.O.T.</t>
  </si>
  <si>
    <t>APB-IE-20</t>
  </si>
  <si>
    <t xml:space="preserve">                  CONEXIÓN A AISLANTE DE PORCELANA PARA REDIRECCIONAR Y/O RECIBÍR CABLE MULTIPLE-AAC-ACC (2+1)6  INCLUYE HERRAMIENTA, MATERIALES Y TODO LO NECESARIO PARA SU CORRECTA INSTALACION, P.U.O.T.</t>
  </si>
  <si>
    <t>C</t>
  </si>
  <si>
    <t>BANQUETAS Y ANDADORES</t>
  </si>
  <si>
    <t>C1</t>
  </si>
  <si>
    <t>APC-PRE-01</t>
  </si>
  <si>
    <t>APC-PRE-02</t>
  </si>
  <si>
    <t>APC-PRE-03</t>
  </si>
  <si>
    <t>APC-PRE-04</t>
  </si>
  <si>
    <t>C2</t>
  </si>
  <si>
    <t>APC-AYA-01</t>
  </si>
  <si>
    <t xml:space="preserve">                  BANQUETA DE CONCRETO DE 1.10 MT DE ANCHO Y 10 CM. DE ESPESOR A BASE DE CONCRETO F'C= 200 KG/CM2, T.M.A. 3/4", H. EN O., REFORZADO CON MALLA ELECTROSOLDADA 6X6-10/10, ACABADO SEMIPULIDO, INCLUYE: CURADO CON CURACRETO, CORTES CON DISCO DE CONCRETO,  APISONADO, NIVELACION DE SUPERFICIE, ACABADO SEMIPULIDO, HERRAMIENTA, MATERIALES Y MANO DE OBRA, ASI COMO TODO LO NECESARIO PARA SU CORRECTA EJECUCION,  P.U.O.T.</t>
  </si>
  <si>
    <t>APC-AYA-02</t>
  </si>
  <si>
    <t xml:space="preserve">                  TOPE SARDINEL DE 15X20 A BASE DE CONCRETO F'C= 200 KG/CM2, T.M.A. 3/4", H. EN O., REFORZADO CON ARMEX 15X20X4, ACABADO SEMIPULIDO, INCLUYE: CURADO CON CURACRETO, CORTES CON DISCO DE CONCRETO,  VARILLADO PARA BUEN ACOMODO MONOLITICO DE CONCRETO, ACABADO PULIDO CON BROCHA EN SUPERFICIES, HERRAMIENTA, MATERIALES Y MANO DE OBRA, ASI COMO TODO LO NECESARIO PARA SU CORRECTA EJECUCION,  P.U.O.T.</t>
  </si>
  <si>
    <t>APC-AYA-03</t>
  </si>
  <si>
    <t>APC-AYA-04</t>
  </si>
  <si>
    <t xml:space="preserve">                  RELLENO COMPACTADO CON MATERIAL DE BASE EN CAPAS DE 25 CMS DE ESPESOR CON P.P. DE 95% MEDIDO EN CAMPO YA COMPACTO INCLUYE, EQUIPO DE COMPACTACIÓN, HERRAMIENTA, MATERIAL Y MANO DE OBRA, ASI COMO TODO LO NECESARIO PARA SU CORRECTA EJECUCION,  P.U.O.T.</t>
  </si>
  <si>
    <t>M3</t>
  </si>
  <si>
    <t>D</t>
  </si>
  <si>
    <t>D1</t>
  </si>
  <si>
    <t>ÁREA DE TIRO DEPORTIVO</t>
  </si>
  <si>
    <t>EXTERIOR</t>
  </si>
  <si>
    <t>TDB-PRE-01</t>
  </si>
  <si>
    <t xml:space="preserve">       LIMPIEZA  DE TERRENO INCLUYE: APILE Y RETIRO DE MATERIAL PRODUCTO DE LOS TRABAJOS , HERRAMIENTA Y MANO DE OBRA, ASI COMO TODO LO NECESARIO PARA SU CORRECTA EJECICION, P.U.O.T.</t>
  </si>
  <si>
    <t>TDB-PRE-02</t>
  </si>
  <si>
    <t xml:space="preserve">       TRAZO Y NIVELACION DEL TERRENO, CONSISTE EN LEVANTAMIENTO TOPOGRAFICO, INICIAL Y FINAL Y TOPOGRAFIA DE APOYO DURANTE EL PROCESO DE CONSTRUCCION, INCLUYE: EQUIPOS, HERRAMIENTA MATERIALES Y MANO DE OBRA, ASI COMO TODO LO NECESARIO PARA SU CORRECTA EJECUCION, P.U.O.T.</t>
  </si>
  <si>
    <t>TDB-PRE-03</t>
  </si>
  <si>
    <t xml:space="preserve">      CORTE Y AFINACIÓN DE TERRACERÍA A MANO PARA FORMAR LOS NIVELES DE BANQUETAS Y RAMPAS EN EXTERIORES, INCLUYE: EQUIPOS, HERRAMIENTA MATERIALES Y MANO DE OBRA, ASI COMO TODO LO NECESARIO PARA SU CORRECTA EJECUCION, P.U.O.T.</t>
  </si>
  <si>
    <t>TDB-PRE-04</t>
  </si>
  <si>
    <t xml:space="preserve">      COMPACTACIÓN CON PISÓN EN CAPA Y TRATAMIENTO DE SUPERFICIE PREEVIA A COLADO DE BANQUETA Y RAMPAS, INCLUYE: HERRAMIENTAS Y MANO DE OBRA, ASI COMO TODO LO NECESARIO PARA SU CORRECTA EJECUCION, P.U.O.T.</t>
  </si>
  <si>
    <t>TDB-PRE-05</t>
  </si>
  <si>
    <t xml:space="preserve">      DEMOLICIÓN DE GUARNCIÓN LATERAL EXISTENTE EN PISTA, INCLUYE: HERRAMIENTAS, MANO DE OBRA Y RETIRO DE ESCOMBRO PRODUCTO DE LA MISMA DEMOLICIÓN ASI COMO TODO LO NECESARIO PARA SU CORRECTA EJECUCION, P.U.O.T.</t>
  </si>
  <si>
    <t xml:space="preserve">   ALBAÑILERIA</t>
  </si>
  <si>
    <t>TDB-ALB-01</t>
  </si>
  <si>
    <t xml:space="preserve">      SUMINISTRO Y COLOCACIÓN DE ADOQUÍN RECTANGULAR DE COLOR EN ESCALÓN DE 60 CMS DE HUELLA A LO ANCHO DE LA BANQUETA EXTERNA EN ACCESO AL ÁREA DE TIRO DEPORTIVO, INCLUYE: MATERIAL PARA ASENTAR EL ADOQUÍN (ARENA), HERRAMIENTAS Y MANO DE OBRA, ASI COMO TODO LO NECESARIO PARA SU CORRECTA EJECUCION, P.U.O.T.</t>
  </si>
  <si>
    <t>TDB-ALB-02</t>
  </si>
  <si>
    <t xml:space="preserve">      RECONSTRUCCIÓN DE GUARNCIÓN LATERAL EN PISTA EN FORMA DE COLUMPIO PARA DAR PASO A SILLA DE RUEDAS PARA ACCEDER A RAMPA DEL ÁREA DE TIRO DEPORTIVO A BASE DE CONCRETO  F'C= 200 KG/CM2, T.M.A. 3/4" DE 12 A 13 CMS DE ANCHO (AJUSTARSE DE ACUERDO A GUARNICIÓN EXISTENTE), INCLUYE: CIMBRA Y DECIMBRA, HERRAMIENTAS Y MANO DE OBRA, ASI COMO TODO LO NECESARIO PARA SU CORRECTA EJECUCION, P.U.O.T.</t>
  </si>
  <si>
    <t>TDB-ALB-03</t>
  </si>
  <si>
    <t xml:space="preserve">      CONSTRUCCIÓN DE BANQUETA DE 10 CMS. DE ESPESOR A BASE DE CONCRETO  F'C= 200 KG/CM2, T.M.A. 3/4" REFORZADO CON MALLA ELECTROSOLDADA 6X6-10/10 PARA TEMPERATURA Y ACABADO GRANO DE SAL EN LA SUPERFICIE, INCLUYE: ,CURACRETO EN SUPERFICIE, MARCADO DE CORTE CON BOLTEADOR DE ACUERDO A MODULACIÓN, HERRAMIENTAS, MANO DE OBRA, CIMBRA Y DECIMBRA ASI COMO TODO LO NECESARIO PARA SU CORRECTA EJECUCION, P.U.O.T.</t>
  </si>
  <si>
    <t>TDB-ALB-04</t>
  </si>
  <si>
    <t xml:space="preserve">      CONSTRUCCIÓN DE RAMPA DE 10 CMS. DE ESPESOR A BASE DE CONCRETO  F'C= 200 KG/CM2, T.M.A. 3/4" REFORZADO CON MALLA ELECTROSOLDADA 6X6-10/10 PARA TEMPERATURA Y ACABADO SEMIPULIDO EN SUPERFICIE CON RAYADO TRANSVERSAL FORMADO CON RAYADOR DE ACUERDO A LA NORMA NOM-233-SSA1-2003 Y CON SALIDA DE ESTAS A CANAL LATERAL ADIASENTE A SARDINEL LATERAL A LO LARGO DE ESTA, INCLUYE: ,CURACRETO EN SUPERFICIE, MARCADO DE CORTE CON BOLTEADOR DE ACUERDO A MODULACIÓN, HERRAMIENTAS, MANO DE OBRA, CIMBRA Y DECIMBRA ASI COMO TODO LO NECESARIO PARA SU CORRECTA EJECUCION, P.U.O.T.</t>
  </si>
  <si>
    <t>TDB-ALB-05</t>
  </si>
  <si>
    <t xml:space="preserve">      CONSTRUCCIÓN DE SARDINEL LATERAL DE 5 CMS. DE ALTO Y 10 CMS. DE ESPESOR A BASE DE CONCRETO  F'C= 200 KG/CM2, T.M.A. 3/4" DE ACUERDO A LA NORMA NOM-233-SSA1-2003, COLADO JUNTO CON LA RAMPA, INCLUYE: ,CURACRETO, VOLTEADOR A LO LARGO, HERRAMIENTAS, MANO DE OBRA, CIMBRA Y DECIMBRA ASI COMO TODO LO NECESARIO PARA SU CORRECTA EJECUCION, P.U.O.T.</t>
  </si>
  <si>
    <t>TDB-ALB-06</t>
  </si>
  <si>
    <t xml:space="preserve">      MARCADO DE CANAL DE DESAGUE DE 3 CMS DE ANCHO POR 2 CMS DE PROFUNDIDAD ENTRE SARDINEL Y SUPERFICIE DE RAMPA, PARA DESFOGUE PLUVIAL DE SALIDA DE LA CAPTACIÓN DEL RAYADO, INCLUYE: HERRAMIENTA ADECUADA Y MANO DE OBRA ASI COMO TODO LO NECESARIO PARA SU CORRECTA EJECUCIÓN P.U.O.T.</t>
  </si>
  <si>
    <t>TDB-ALB-07</t>
  </si>
  <si>
    <t xml:space="preserve">      FORMACIÓN DE ESTAMPADO EN BANQUETA DURANTE EL PROCESO DEL ACABADO DE LA BANQUETA DE ACUERDO A FIGURA INDICADA EN PROYECTO,  INCLUYE: MOLDE, HERRAMIENTA Y MANO DE OBRA ASI COMO TODO LO NECESARIO PARA SU CORRECTA EJECUCIÓN P.U.O.T.</t>
  </si>
  <si>
    <t>FACHADA</t>
  </si>
  <si>
    <t>TDC-PRE-01</t>
  </si>
  <si>
    <t xml:space="preserve">      CORTE DE LOSA DE PISO EXISTENTE  MEDIANTE EQUIPO DE CORTADORA Y DISCO, INCLUYE: EQUIPO DE CORTADORA, DISCO DE DIAMANTE, HERRAMIENTA, MATERIALES Y MANO DE OBRA, ASI COMO TODO LO NECESARIO PARA SU CORRECTA EJECUCION, P.U.O.T.</t>
  </si>
  <si>
    <t>TDC-PRE-02</t>
  </si>
  <si>
    <t xml:space="preserve">      DEMOLICIÓN DE LOSA DE PISO EXISTENTE DE 12 A 15 CM CON EQUIPO DE MARTILLO NEUMATICO DEMOLEDOR MANUAL , INCLUYE: EQUIPO DE DEMOLICIÓN NEUMATICO, HERRAMIENTA, MATERIALES Y MANO DE OBRA, ASI COMO TODO LO NECESARIO PARA SU CORRECTA EJECUCION, P.U.O.T.</t>
  </si>
  <si>
    <t>TDC-PRE-03</t>
  </si>
  <si>
    <t xml:space="preserve">      RETIRO DE ESCOMBRO FUERA DE LA OBRA PRODUCTO DE LA DEMOLICIÓN DE LA LOSA DE PISO EXISTENTE DE 12 A 15 CM  , INCLUYE: CARGA POR MEDIOS MECANICOS, HERRAMIENTA, MATERIALES Y MANO DE OBRA, ASI COMO TODO LO NECESARIO PARA SU CORRECTA EJECUCION, P.U.O.T.</t>
  </si>
  <si>
    <t>TDC-PRE-04</t>
  </si>
  <si>
    <t xml:space="preserve">      APLICACIÓN DE FUMIGACIÓN ANTI TERMITAS EN SUPRFICIE AFINADA, SE INCLUYE SUMINISTRO DE FUMIANTE, MANO DE OBRA, EQUIPO, HERRAMIENTA, DESPERDICIOS Y TODO LO NECESARIO PARA SU CORRECTA EJECUCIÓN, P.U.O.T.</t>
  </si>
  <si>
    <t>TDC-ALB-01</t>
  </si>
  <si>
    <t xml:space="preserve">      LOSA DE PISO DE CONCRETO DE 10 CM. DE ESPESOR A BASE DE CONCRETO F'C= 200 KG/CM2, T.M.A. 3/4", H. EN O., REFORZADO CON MALLA ELECTROSOLDADA 6X6-10/10, ACABADO PULIDO, INCLUYE: CURADO CON CURACRETO, CORTES CON DISCO DE CONCRETO,  APISONADO, NIVELACION DE SUPERFICIE, ACABADO ESPEJEADO, HERRAMIENTA, MATERIALES Y MANO DE OBRA, ASI COMO TODO LO NECESARIO PARA SU CORRECTA EJECUCION,  P.U.O.T.</t>
  </si>
  <si>
    <t>TDC-ALB-02</t>
  </si>
  <si>
    <t xml:space="preserve">      RECUBRIMIENTO DE MURO COLUMNA EN FACHADA A BASE DE PANEL DUROCK DE 1/2", ESTRUCTURA A BASE DE POSTE ESTRUCTURAL USG 9.20 CAL 20 @ 40.6 CM EN SENTIDO VERTICAL, CANAL DE AMARRE USG 9.20 CAL 20 CON TORNILLO TEK PLANO USG 1/2 ACABADO CON BASE COAT EN EXTERIOR, SELLADO DE JUNTAS EN INTERIOR CON REDIMIX Y PERFACINTA, EN EXTERIOR SELLADO CON CINTA DE FIBRA DE VIDRIO Y BASE COAT., INCLUYE: MATERIAL, HERRAMIENTA, ANDAMIOS Y MANO DE OBRA ESPECIALIZADA, ASI COMO TODO LO NECESARIO PARA SU CORRECTA EJECUCION,  P.U.O.T.</t>
  </si>
  <si>
    <t>TDC-ALB-03</t>
  </si>
  <si>
    <t xml:space="preserve">      RECUBRIMIENTO DE MURETE LADO EXTERIOR EN BARANDAL DE PASILLO EN PLANTA ALTA EN FACHADA A BASE DE PANEL DUROCK DE 1/2", ESTRUCTURA A BASE DE POSTE ESTRUCTURAL USG 9.20 CAL 20 @ 40.6 CM EN SENTIDO VERTICAL, CANAL DE AMARRE USG 9.20 CAL 20 CON TORNILLO TEK PLANO USG 1/2 ACABADO CON BASE COAT EN EXTERIOR, SELLADO DE JUNTAS EN INTERIOR CON REDIMIX Y PERFACINTA, EN EXTERIOR SELLADO CON CINTA DE FIBRA DE VIDRIO Y BASE COAT., INCLUYE: MATERIAL, HERRAMIENTA, ANDAMIOS Y MANO DE OBRA ESPECIALIZADA, ASI COMO TODO LO NECESARIO PARA SU CORRECTA EJECUCION,  P.U.O.T.</t>
  </si>
  <si>
    <t>TDC-ALB-04</t>
  </si>
  <si>
    <t xml:space="preserve">      CONSTRUCCIÓN DE PLAFON DE CAJILLO EN CIELO DE LOSA EN PORTICO DEL ACCESO PRINCIPAL  A BASE DE PANEL DUROCK DE 1/2", ESTRUCTURA A BASE DE POSTE ESTRUCTURAL USG CANALES LISTÓN CAL 20 @ 40.6 CM (16"), CANALES DE CARGA USG CAL 22 CON @ 1.22 ML ENTRE ELLOS,  TORNILLO USG TIPO DS DE 1 1/4" A 15 CM MAXIMO ACABADO CON BASE COAT EN EXTERIOR, SELLADO DE JUNTAS EN INTERIOR CON REDIMIX Y PERFACINTA, EN EXTERIOR SELLADO CON CINTA DE FIBRA DE VIDRIO Y BASE COAT., INCLUYE: MATERIAL, HERRAMIENTA, ANDAMIOS Y MANO DE OBRA ESPECIALIZADA, ASI COMO TODO LO NECESARIO PARA SU CORRECTA EJECUCION,  P.U.O.T.</t>
  </si>
  <si>
    <t>TDC-ALB-05</t>
  </si>
  <si>
    <t xml:space="preserve">      SUMINISTRO Y COLOCACIÓN DE ANCLA A BASE DE VARILLA DE 3/8" DE DIAMETRO CON ESCUADRA EN LA PARTE INFERIOR COLOCADA DESDE EL COLADO DE LA LOSA DE PISO Y SOBRESALIENDO DE LA SUPERFICIE DE LA LOSA DE 40 CMS @ 40 CMS A LO ALTO DEL MURO, INCLUYE: MATERIAL, HERRAMIENTA Y MANO DE OBRA, ASI COMO TODO LO NECESARIO PARA SU CORRECTA EJECUCION,  P.U.O.T.</t>
  </si>
  <si>
    <t>TDC-ALB-06</t>
  </si>
  <si>
    <t xml:space="preserve">      SUMINISTRO Y COLOCACIÓN DE ARMEX 15X20X4 COLADO EN LA LOSA DE PISO A LO LARGO DE LOS EJES DEL MURO EXTERIOR A BASE PANEL W, INCLUYE: MATERIAL, HERRAMIENTA Y MANO DE OBRA, ASI COMO TODO LO NECESARIO PARA SU CORRECTA EJECUCION,  P.U.O.T.</t>
  </si>
  <si>
    <t>TDC-ALB-07</t>
  </si>
  <si>
    <t xml:space="preserve">      SUMINISTRO Y COLOCACIÓN DE BARRENANCLA A BASE DE VARILLA DE 3/8" DE DIAMETRO Y 40 CMS DE SALIENTE, EMPOTRADA EN MURO DE LADRILLO EXISTENTE MEDIANTE BARRENO Y ANCLAJE FIJADO CON PEGAMENTO EPÓXICO DE DOS COMPONENTES SIKA ANCHOR FIX-3001 O SIMILAR COLOCADA @ 60 CMS, INCLUYE: MATERIAL, HERRAMIENTA Y MANO DE OBRA, ASI COMO TODO LO NECESARIO PARA SU CORRECTA EJECUCION,  P.U.O.T.</t>
  </si>
  <si>
    <t>TDC-ALB-08</t>
  </si>
  <si>
    <t xml:space="preserve">      SUMINISTRO Y COLOCACIÓN DE BARRENANCLA A BASE DE VARILLA DE 3/8" DE DIAMETRO Y 40 CMS DE SALIENTE, FIJADA A LOSA DE PISO EXISTENTE MEDIANTE BARRENO Y ANCLAJE FIJADO CON PEGAMENTO EPÓXICO DE DOS COMPONENTES SIKA ANCHOR FIX-3001 O SIMILAR COLOCADA @ 60 CMS, INCLUYE: MATERIAL, HERRAMIENTA Y MANO DE OBRA, ASI COMO TODO LO NECESARIO PARA SU CORRECTA EJECUCION,  P.U.O.T.</t>
  </si>
  <si>
    <t>TDC-ALB-09</t>
  </si>
  <si>
    <t xml:space="preserve">      CONSTRUCCIÓN DE MURO A BASE DE HOJAS DE PANEL W DE 3" ALINEADAS ENTRE HOJAS CON PERNOS HORIZONTALES A BASE BARRAS DE 80 CMS DE VARILLA DE 3/8" COLOCADAS @ 40 CMS A LO ALTO DEL MURO, SARPEO CON MORTERO CEMENTO-ARENA PROPORCIÓN 3:1 Y ACAVADO FINO FLOTEADO, INCLUYE: MATERIAL, HERRAMIENTA Y MANO DE OBRA, ASI COMO TODO LO NECESARIO PARA SU CORRECTA EJECUCION,  P.U.O.T.</t>
  </si>
  <si>
    <t>TDC-ALB-10</t>
  </si>
  <si>
    <t xml:space="preserve">      COLOCACIÓN Y FIJACIÓN DE CANAL GUIA METÁLICO DE DILATACIÓN DE 1 1/2" DE ANCHO X 3.05 M A BASE DE LAMINA CALIBRE 22 Ó CANAL APROXIMADO EN JUNTA FRIA ENTRE COLUMNA EXISTENTE DE LADRILLO Y MURO DE PANEL "W", INCLUYE: MATERIAL, HERRAMIENTA Y MANO DE OBRA, ASI COMO TODO LO NECESARIO PARA SU CORRECTA EJECUCION,  P.U.O.T.</t>
  </si>
  <si>
    <t>TDC-ALB-11</t>
  </si>
  <si>
    <t xml:space="preserve">      CONSTRUCCIÓN DE LOSA DE CUBIERTA A BASE DE HOJAS DE PANEL W 3" ALINEADAS ENTRE HOJAS CON PERNOS HORIZONTALES A BASE BARRAS DE 80 CMS DE VARILLA DE 3/8" COLOCADAS @ 40 CMS A LO ANCHO DE LA LOSA, SARPEO CON MORTERO CEMENTO-ARENA PROPORCIÓN 3:1 Y ACAVADO FINO FLOTEADO POR INTERIOR Y EXTERIOR DE ESTA, INCLUYE: MATERIAL, HERRAMIENTA Y MANO DE OBRA, ASI COMO TODO LO NECESARIO PARA SU CORRECTA EJECUCION,  P.U.O.T.</t>
  </si>
  <si>
    <t>TDC-ALB-12</t>
  </si>
  <si>
    <t xml:space="preserve">      RANURADO DE 5 A 6 CMS DE PROFUNDIDAD PARA EMPOTRAR LOSA DE HOJA DE PANEL W DE 3" , INCLUYE: ANDAMIOS, EQUIPO DE SEGURIDAD, MATERIAL, HERRAMIENTA Y MANO DE OBRA, ASI COMO TODO LO NECESARIO PARA SU CORRECTA EJECUCION,  P.U.O.T.</t>
  </si>
  <si>
    <t>TDC-ALB-13</t>
  </si>
  <si>
    <t xml:space="preserve">      INCRUSTADO DE HOJA DE PANEL W DE 3" A RANURADO DE PROFUNDIDAD DE  5 A 6 CMS DE PROFUNDIDAD PARA EMPOTRAR LOSA DE FACHADA NUEVA A MURO DE FACHADA EXISTENTE , INCLUYE: ANDAMIOS, EQUIPO DE SEGURIDAD, MATERIAL, HERRAMIENTA Y MANO DE OBRA, ASI COMO TODO LO NECESARIO PARA SU CORRECTA EJECUCION,  P.U.O.T.</t>
  </si>
  <si>
    <t>TDC-ALB-14</t>
  </si>
  <si>
    <t xml:space="preserve">      CONSTRUCCIÓN DE MEDIA CAÑA PLUVIAL EN AZOTEA PARA CAPTAR Y DIRIGIR FLUJO PLUVIAL A BAJADAS PLUVIALES VERTICALES EN AZOTEA DE FACHADA DEL AREA DE BAÑOS A BASE DE TUBERÍA DE PVC SANITARIO DE 2 1/2" A  3" Y CHAFLAN A BASE DE MOTERO PROPORCION 3:1 , INCLUYE: ANDAMIOS, EQUIPO DE SEGURIDAD, MATERIAL, HERRAMIENTA Y MANO DE OBRA, ASI COMO TODO LO NECESARIO PARA SU CORRECTA EJECUCION,  P.U.O.T.</t>
  </si>
  <si>
    <t>TDC-ALB-15</t>
  </si>
  <si>
    <t xml:space="preserve">      CONSTRUCCIÓN DE DIAMANTES EN AZOTEA DE FACHADA DEL AREA DE BAÑOS A BASE DE MORTERO PROPORCION 3:1 PARA DAR SALIDA PLUVIAL A MEDIA CAÑA DE CAPTACIÓN PLUVIAL, INCLUYE: ANDAMIOS, EQUIPO DE SEGURIDAD, MATERIAL, HERRAMIENTA Y MANO DE OBRA, ASI COMO TODO LO NECESARIO PARA SU CORRECTA EJECUCION,  P.U.O.T.</t>
  </si>
  <si>
    <t>TDC-ALB-16</t>
  </si>
  <si>
    <t xml:space="preserve">      CONSTRUCCIÓN DE PRETIL DE 40 A 50 CMS DE ALTO EN AZOTEA DE FACHADA DEL AREA DE BAÑOS A BASE DE PANEL W DE 3", FIJADO CON ANCLA DE VARILLA DE 3/8" @ 40 CMS Y ENJARRE DE MORTERO PROPORCION 3:1 Y FINO FLOTEADO EN AMBOS LADOS, INCLUYE: ANDAMIOS, EQUIPO DE SEGURIDAD, MATERIAL, HERRAMIENTA Y MANO DE OBRA, ASI COMO TODO LO NECESARIO PARA SU CORRECTA EJECUCION,  P.U.O.T.</t>
  </si>
  <si>
    <t>TDC-ALB-17</t>
  </si>
  <si>
    <t xml:space="preserve">      SUMINISTRO Y COLOCACIÓN DE BAJADA PLUVIAL VERTICAL EN AREA DE BAÑOS DESDE AZOTEA A NIVEL DE PISO A BASE DE TUBERIA DE PVC SANITARIO DE 2 1/2" A 3" DE DIAMETRO SUJETADO CON ABRAZADERA METÁLICA TIPO UÑAS @ 50 O 60 CMS A LO ALTO ENTRE AZOTEA Y PISO, INCLUYE: ANDAMIOS, EQUIPO DE SEGURIDAD, MATERIAL, HERRAMIENTA Y MANO DE OBRA, ASI COMO TODO LO NECESARIO PARA SU CORRECTA EJECUCION,  P.U.O.T.</t>
  </si>
  <si>
    <t>TDC-ALB-18</t>
  </si>
  <si>
    <t xml:space="preserve">      PREPARACIÓN DE SALIDA PLUVIAL EN SALIDA A EXTERIOR DE FACHADA EN AREA DE BAÑOS BASE DE CODO DE PVC SANITARIO DE 2 1/2" A 3" DE DIAMETRO SUJETADO CON ABRAZADERA METÁLICA TIPO UÑA Y DETALLADO INTERIOR Y EXTERIOR DEL MURO CON MORTERO Y FINO EN LA SALIDA, INCLUYE: MATERIAL, HERRAMIENTA Y MANO DE OBRA, ASI COMO TODO LO NECESARIO PARA SU CORRECTA EJECUCION,  P.U.O.T.</t>
  </si>
  <si>
    <t>TDC-ALB-19</t>
  </si>
  <si>
    <t xml:space="preserve">      RECUBRIMIENTO DE CANALIZACIÓN DE BAJADA PLUVIAL A BASE DE CAJILLO ESCAUDRA DE TABLA ROCA PARA HUMEDAD DE 1/2" DE 20X20 CMS, MATERIAL, HERRAMIENTA Y MANO DE OBRA, ASI COMO TODO LO NECESARIO PARA SU CORRECTA EJECUCION,  P.U.O.T.</t>
  </si>
  <si>
    <t>TDC-ALB-20</t>
  </si>
  <si>
    <t>C3</t>
  </si>
  <si>
    <t>PUERTAS Y VENTANAS</t>
  </si>
  <si>
    <t>TDC-PYV-01</t>
  </si>
  <si>
    <t>TDC-PYV-02</t>
  </si>
  <si>
    <t xml:space="preserve">      MURETE DE LADRILLO QUEROBABI APARENTE CON JUNTEO DE 1.5 CM APARENTE HASTA CUATRO HILADAS BAJO VENTANAS DE CANCELERÍAS FIJAS EN ACCESO PRINCIPAL, UNIDAS CON MORTERO CEMENTO-ARENA EN PROPORCIÓN 1:4 Y RECUBRIMIENTO CON SELLADOR PARA LADRILLO TRANSPARENTE, INCLUYE: MATERIAL, HERRAMIENTA Y MANO DE OBRA, ASI COMO TODO LO NECESARIO PARA SU CORRECTA EJECUCION,  P.U.O.T.</t>
  </si>
  <si>
    <t>TDC-PYV-03</t>
  </si>
  <si>
    <t xml:space="preserve">      REMATE SUPERIOR TIPO PEDESTAL DE 7 CMS CON PECHOS REDONDEADOS SOBRE MURETE DE LADRILLO  BAJO VENTANAS DE CANCELERÍAS FIJAS EN ACCESO PRINCIPAL, A BASE DE CONCRETO  F'C= 200 KG/CM2, T.M.A. 1/2" CON ACABADO PULIDO APARENTE Y REFORZADO CON UNA VARILLA DE 3/8" HORIZONTAL , INCLUYE: MATERIAL, CIMBRA APARENTE, HERRAMIENTA Y MANO DE OBRA, ASI COMO TODO LO NECESARIO PARA SU CORRECTA EJECUCION,  P.U.O.T.</t>
  </si>
  <si>
    <t>TDC-PYV-04</t>
  </si>
  <si>
    <t>TDC-PYV-05</t>
  </si>
  <si>
    <t>TDC-PYV-06</t>
  </si>
  <si>
    <t>C4</t>
  </si>
  <si>
    <t xml:space="preserve">   ACABADO DE PINTURA Y ROTULOS EN MUROS</t>
  </si>
  <si>
    <t>TDC-PIN-01</t>
  </si>
  <si>
    <t xml:space="preserve">      APLICACIÓN DE PINTURA VINILICA EN MUROS DE FACHADA SUMINISTRO Y APLICACION DE PINTURA VINILICA LINEA BERELINTE DE LA MARCA BEREL O SIMILAR, COLORES INDICADOS EN PROYECTO, APLICADA CON MEDIOS MANUALES (BROCHA O RODILLO) DE ACUERDO A LAS ESPECIFICACIONES DEL FABRICANTE, HASTA UNA ALTURA DE 12.00 M. INCLUYE: LIMPIEZA DEL AREA DE TRABAJO, PROTECCION DE ZONAS ALEDANAS, PREPARACION Y FONDEO DE LA SUPERFICIE, ACARREOS HORIZONTALES Y VERTICALES, ANDAMIOS, MATERIALES, EQUIPO DE SEGURIDAD, HERRAMIENTA, MANO DE OBRA Y TODO LO NECESARIO PARA SU CORRECTA EJECUCION.</t>
  </si>
  <si>
    <t>TDC-PIN-02</t>
  </si>
  <si>
    <t xml:space="preserve">      APLICACIÓN DE PINTURA VINILICA EN CIELO DE ÁREA DE BODEGA SUMINISTRO Y APLICACION DE PINTURA VINILICA LINEA BERELINTE DE LA MARCA BEREL O SIMILAR, COLORES INDICADOS EN PROYECTO, APLICADA CON MEDIOS MANUALES (BROCHA O RODILLO) DE ACUERDO A LAS ESPECIFICACIONES DEL FABRICANTE, HASTA UNA ALTURA DE 12.00 M. INCLUYE: LIMPIEZA DEL AREA DE TRABAJO, PROTECCION DE ZONAS ALEDANAS, PREPARACION Y FONDEO DE LA SUPERFICIE, ACARREOS HORIZONTALES Y VERTICALES, ANDAMIOS, MATERIALES, EQUIPO DE SEGURIDAD, HERRAMIENTA, MANO DE OBRA Y TODO LO NECESARIO PARA SU CORRECTA EJECUCION.</t>
  </si>
  <si>
    <t>TDC-PIN-03</t>
  </si>
  <si>
    <t xml:space="preserve">      ELABORACIÓN DE RÓTULO ARTISTICO INDIVIDUAL DE MEDIDA 1.00 X 1.00 M A BASE DE PINTURA VINILICA EN DIFERENTES FIGUARAS Y COLORES INDICADOS EN PROYECTO, INCLUYE: LIMPIEZA DEL AREA DE TRABAJO, TRAZO, PROTECCION DE ZONAS ALEDANAS, PREPARACION Y FONDEO DE LA SUPERFICIE, ACARREOS HORIZONTALES Y VERTICALES, ANDAMIOS, MATERIALES, EQUIPO DE SEGURIDAD, HERRAMIENTA, MANO DE OBRA Y TODO LO NECESARIO PARA SU CORRECTA EJECUCION.</t>
  </si>
  <si>
    <t>C5</t>
  </si>
  <si>
    <t xml:space="preserve">   RETIRO Y REHABILITACION DE HERRERIAS EXISTENTES</t>
  </si>
  <si>
    <t>TDC-HER-01</t>
  </si>
  <si>
    <t xml:space="preserve">      DESMONTAJE Y RETIRO DE REJA DE HERRERÍA EXISTENTE DE MEDIDA DE 6.90 X 3.36 M, CONSISTE EN DESMANTELAMIENTO, CARGA A CAMIÓN Y ACARREO A MENOS DE UN 1 KM A LUGAR DE ACOPIO INDICADO POR PERSONAL AUTORIZADO DE CODESON, INCLUYE:  MANO DE OBRA, MANIOBRAS CON EQUIPO ADECUADO, EQUIPO DE SEGURIDAD, HERRAMIENTA, ACARREO Y TODO LO NECESARIO PARA SU CORRECTA EJECUCION, P.U.O.T.</t>
  </si>
  <si>
    <t>TDC-HER-02</t>
  </si>
  <si>
    <t xml:space="preserve">      DESMONTAJE Y RETIRO DE REJA DE HERRERÍA EXISTENTE DE MEDIDA DE 5.83 X 3.36 M, CONSISTE EN DESMANTELAMIENTO, CARGA A CAMIÓN Y ACARREO A MENOS DE UN 1 KM A LUGAR DE ACOPIO INDICADO POR PERSONAL AUTORIZADO DE CODESON, INCLUYE:  MANO DE OBRA, MANIOBRAS CON EQUIPO ADECUADO, EQUIPO DE SEGURIDAD, HERRAMIENTA, ACARREO Y TODO LO NECESARIO PARA SU CORRECTA EJECUCION.</t>
  </si>
  <si>
    <t>TDC-HER-03</t>
  </si>
  <si>
    <t xml:space="preserve">      DESMONTAJE Y RETIRO DE REJA DE HERRERÍA EXISTENTE DE MEDIDA DE 2,98 X 3.36 M, CONSISTE EN DESMANTELAMIENTO, CARGA A CAMIÓN Y ACARREO A MENOS DE UN 1 KM A LUGAR DE ACOPIO INDICADO POR PERSONAL AUTORIZADO DE CODESON, INCLUYE:  MANO DE OBRA, MANIOBRAS CON EQUIPO ADECUADO, EQUIPO DE SEGURIDAD, HERRAMIENTA, ACARREO Y TODO LO NECESARIO PARA SU CORRECTA EJECUCION, P.U.O.T.</t>
  </si>
  <si>
    <t>TDC-HER-04</t>
  </si>
  <si>
    <t xml:space="preserve">      REHABILITACIÓN GENERAL DE HERRERIA EXISTENTE EN MEDIDA APROXIMADA DE 6,04 X 3.32 M, CONSISTENTE EN LIMPIEZA PROFUNDA CONTRA PODER FRANELA HÚMEDA HASTA COMPROBAR QUE TODAS LAS CARAS DE LOS COMPONENTES DE HERRERIA, BARROTES, SOLERAS, AROS, ETC., SE ENCUENTRAN LIBRES DE POLVO. SI PRESENTARA PINTURA SUELTA, DEBERA LIBERARSE POR MEDIOS MANUALES TALES COMO LIJADO, CON CEPILLO DE ALAMBRE O DE SER NECESARIO CON REMOVEDOR DE PINTURA "ESPECIAL" O SIMILAR, EFECTUAR ENJUAGUE Y LIMPIEZA CON SOLVENTE AROMATICO TIPO THINNER HASTA GARANTIZAR QUE LA SUPERFICIE METALICA SE ENCUENTRA LIBRE DE GRASAS. EN CASO DE PRESENCIA DE OXIDO, POSTERIOR AL ENJUAGUE, SE APLICARA CON MUNECA DE ALGODON INDUSTRIAL UNA CAPA DE SOLUCION DESOXIDANTE Y DESENGRASANTE DEL TIPO PM1 DE CESCO O SIMILAR PARA LIBERAR DEL OXIDO LAS SUPERFICIES AFECTADAS. EL ACABADO FINAL SE DARA CON UNA CAPA DE PRIMARIO ANTICORROSIVO Y UNA CAPA DE PINTURA ESMALTE SEMI MATE COLOR NEGRO SIGUIENDO LAS ESPECIFICACIONES DEL FABRICANTE, INCLUYE: ELEVACIONES HASTA UNA ALTURA DE 7.00M, MANO DE OBRA, HERRAMIENTA, MATERIAL, EQUIPO, EQUIPO DE SEGURIDAD, ACARREOS DE HORIZONTALES Y VERTICALES, PROTECCION DE ZONAS ADYACENTES DE MUROS CON PELICULA DE NYLON ADHERIDA CON CINTA GRIS O CANELA Y DE PAVIMENTOS CON HOJAS DE CARTON 5MM (FIJOS) ADHERIDOS CON CINTA CANELA, NIVELACION Y FIJACION DE LA HERRERIA SI FUESE REQUERIDA, RASQUETEO CON CUÑA METALICA PARA DESPRENDER OBJETOS AJENOS ADHERIDOS O PLASTAS DE MEZCLA, PROTECCION Y SELLADO DE ORNAMENTOS DE PLOMO O DE MATERIAL AJENO A LA HERRERIA, CON PLASTICO Y CINTA ADHESIVA GARANTIZANDO EL AISLAMIENTO DE LA PIEZA, LIMPIEZA GRUESA Y FINA, DESAOJO DEL MATERIAL DE DESECHO FUERA DE LA OBRA, ASI COMO TODO LO NECESARIO PARA SU CORRECTA EJECUCION,  P.U.O.T.</t>
  </si>
  <si>
    <t>C6</t>
  </si>
  <si>
    <t>TDC-IE-01</t>
  </si>
  <si>
    <t xml:space="preserve">      SUMINISTRO E INSTALACION SALIDA ELECTRICA PARA ALUMBRADO INCLUYE: TUBERIA CONDUIT DE 1/2 GALVANIZADA, ACCESORIOS TW CABLE 12 PARA FASES Y CABLE 12 PARA TIERRA, ASI COMO TODO LO NECESARIO PARA SU CORRECTA INSTALACION, P.U.O.T.</t>
  </si>
  <si>
    <t>TDC-IE-02</t>
  </si>
  <si>
    <t xml:space="preserve">      SUMINISTRO E INSTALACIÓN DE LUMINARIA MARCA MEGAMEX MODELO STANKALED 2 POLOS 18W. EL PRECIO INCLUYE: SUMINISTRO, MATERIALES, MANO DE OBRA, HERRAMIENTA, EQUIPO, MANIOBRAS, MONTAJE, ANDAMIOS, CONEXIÓN, PRUEBAS Y TODO LO NECESARIO PARA SU CORRECTA INSTALACIÓN, P.U.O.T.</t>
  </si>
  <si>
    <t>TDC-IE-03</t>
  </si>
  <si>
    <t xml:space="preserve">      SUMINISTRO Y MANO DE OBRA PARA APAGADOR SENCILLO COLOR BLANCO MARCA LEVITON DECORA GRADO COMERCIAL MODELO 5691-2W CON TAPA TERMOPLÁSTICA MARCA LEVITON MODELO 80401-NW MONTADO EN CAJA REGISTRO METALICA GALVANIZADA TIPO REFORZADA DE 4"x2" A UNA ALTURA DE 1.25m SNPT (A RESERVA DE QUE SE INDIQUE OTRA ALTURA EN PLANOS). INCLUYE SUMINISTRO DEL APAGADOR COMPLETO, CAJA REGISTRO TIPO CHALUPA PARA 16mm(1/2"), CONEXIÓN, CONECTORES, ELEMENTOS DE FIJACIÓN Y TODO LO NECESARIO PARA SU CORRECTA INSTALACIÓN, P.U.O.T.</t>
  </si>
  <si>
    <t>MODULO DE BAÑOS</t>
  </si>
  <si>
    <t>TDD-PRE-01</t>
  </si>
  <si>
    <t xml:space="preserve">      TRAZO DE POLIGONO EN ÁREA DE BAÑOS, CONSISTE EN LEVANTAMIENTO TOPOGRAFICO, INICIAL Y FINAL Y TOPOGRAFIA DE APOYO DURANTE EL PROCESO DE CONSTRUCCION, INCLUYE: EQUIPOS, HERRAMIENTA MATERIALES Y MANO DE OBRA, ASI COMO TODO LO NECESARIO PARA SU CORRECTA EJECUCION, P.U.O.T.</t>
  </si>
  <si>
    <t>TDD-PRE-02</t>
  </si>
  <si>
    <t>TDD-PRE-03</t>
  </si>
  <si>
    <t>TDD-PRE-04</t>
  </si>
  <si>
    <t xml:space="preserve">      RETIRO DE ESCOMBRO FUERA DE LA OBRA PRODUCTO DE LA DEMOLICIÓN DE LA LOSA DE PISO EXISTENTE DE 12 A 15 CM  , INCLUYE: EQUIPO DE DEMOLICIÓN NEUMATICO, HERRAMIENTA, MATERIALES Y MANO DE OBRA, ASI COMO TODO LO NECESARIO PARA SU CORRECTA EJECUCION, P.U.O.T.</t>
  </si>
  <si>
    <t>TDD-PRE-05</t>
  </si>
  <si>
    <t xml:space="preserve">      EXCAVACIÓN A MANO DE ZANJA SECCIÓN DE 30X50 CMS EN MATERIAL TIPO B , INCLUYE: HERRAMIENTA, MATERIALES Y MANO DE OBRA, ASI COMO TODO LO NECESARIO PARA SU CORRECTA EJECUCION, P.U.O.T.</t>
  </si>
  <si>
    <t>TDD-PRE-06</t>
  </si>
  <si>
    <t xml:space="preserve">      EXCAVACIÓN A MANO DE ZANJA SECCIÓN DE 20X30 CMS EN MATERIAL TIPO B , INCLUYE: HERRAMIENTA, MATERIALES Y MANO DE OBRA, ASI COMO TODO LO NECESARIO PARA SU CORRECTA EJECUCION, P.U.O.T.</t>
  </si>
  <si>
    <t>TDD-PRE-07</t>
  </si>
  <si>
    <t xml:space="preserve">      EXCAVACIÓN A MANO DE ZANJA SECCIÓN DE 15X30 CMS EN MATERIAL TIPO B , INCLUYE: HERRAMIENTA, MATERIALES Y MANO DE OBRA, ASI COMO TODO LO NECESARIO PARA SU CORRECTA EJECUCION, P.U.O.T.</t>
  </si>
  <si>
    <t>D2</t>
  </si>
  <si>
    <t xml:space="preserve">   INSTALACIONES HIDRAULICAS Y SANITARIAS</t>
  </si>
  <si>
    <t>TDD-IHS-01</t>
  </si>
  <si>
    <t xml:space="preserve">      SUMINISTRO E INSTALACIÓN DE LINEA SANITARIA PRINCIPAL DE 4" A BASE DE PVC SANITARIO COLOCADA SOBRE 10 CMS DE PLANTILLA DE MATERIAL LIBRE DE PIEDRAS E IMPURESAS Y ACOSTILLADO DE LA TUBERIA CON ARENA HASTA 20 CMS SOBRE EL LOMO SUPERIOR DANDOLE UNA PENDIENTE MAXIMA DEL 2 %, INCLUYE: HERRAMIENTA, MATERIALES Y MANO DE OBRA, ASI COMO TODO LO NECESARIO PARA SU CORRECTA EJECUCION, P.U.O.T.</t>
  </si>
  <si>
    <t>TDD-IHS-02</t>
  </si>
  <si>
    <t xml:space="preserve">      SUMINISTRO E INSTALACIÓN DE LINEA SANITARIA PRINCIPAL DE 6" A BASE DE PVC SANITARIO COLOCADA SOBRE 10 CMS DE PLANTILLA DE MATERIAL LIBRE DE PIEDRAS E IMPURESAS Y ACOSTILLADO DE LA TUBERIA CON ARENA HASTA 20 CMS SOBRE EL LOMO SUPERIOR DANDOLE UNA PENDIENTE MAXIMA DEL 2 %, INCLUYE: HERRAMIENTA, MATERIALES Y MANO DE OBRA, ASI COMO TODO LO NECESARIO PARA SU CORRECTA EJECUCION, P.U.O.T.</t>
  </si>
  <si>
    <t>TDD-IHS-03</t>
  </si>
  <si>
    <t xml:space="preserve">      SUMINISTRO E INSTALACIÓN DE LINEA SANITARIA PRINCIPAL DE 2" A BASE DE PVC SANITARIO COLOCADA SOBRE 10 CMS DE PLANTILLA DE MATERIAL LIBRE DE PIEDRAS E IMPURESAS Y ACOSTILLADO DE LA TUBERIA CON ARENA HASTA 10 CMS SOBRE EL LOMO SUPERIOR DANDOLE UNA PENDIENTE MAXIMA DEL 2 %, INCLUYE: HERRAMIENTA, MATERIALES Y MANO DE OBRA, ASI COMO TODO LO NECESARIO PARA SU CORRECTA EJECUCION, P.U.O.T.</t>
  </si>
  <si>
    <t>TDD-IHS-04</t>
  </si>
  <si>
    <t xml:space="preserve">      SUMINISTRO E INSTALACIÓN DE SILLETA DE DESCARGA SANITARIA DE 4" A BASE DE PVC SANITARIO COLOCADA SOBRE 10 CMS DE PLANTILLA DE MATERIAL LIBRE DE PIEDRAS E IMPURESAS Y ACOSTILLADO DE LA TUBERIA CON ARENA HASTA 20 CMS SOBRE EL LOMO SUPERIOR DANDOLE UNA PENDIENTE MAXIMA DEL 2 %, INCLUYE: HERRAMIENTA, MATERIALES Y MANO DE OBRA, ASI COMO TODO LO NECESARIO PARA SU CORRECTA EJECUCION, P.U.O.T.</t>
  </si>
  <si>
    <t>TDD-IHS-05</t>
  </si>
  <si>
    <t xml:space="preserve">      SUMINISTRO E INSTALACIÓN DE LINEA SANITARIA PLUVIAL DE 4" A BASE DE PVC SANITARIO COLOCADA SOBRE 10 CMS DE PLANTILLA DE MATERIAL LIBRE DE PIEDRAS E IMPURESAS Y ACOSTILLADO DE LA TUBERIA CON ARENA HASTA 10 CMS SOBRE EL LOMO SUPERIOR DANDOLE UNA PENDIENTE MAXIMA DEL 2 %, INCLUYE: HERRAMIENTA, MATERIALES Y MANO DE OBRA, ASI COMO TODO LO NECESARIO PARA SU CORRECTA EJECUCION, P.U.O.T.</t>
  </si>
  <si>
    <t>TDD-IHS-06</t>
  </si>
  <si>
    <t xml:space="preserve">      RAMALEO SANITARIO A BASE DE TUBERIA  DE PVC SANITARIO DE 4" Y "2" DE DIAMETRO, CON CONEXIONES PVC,  INCLUYE SUMINISTRO, EXCAVACION, TENDIDO, PIEZAS ESPECIALES (CODOS, TAPON REGISTRO, TEES, RESUMIDEROS, ETC.) RELLENOS Y PRUEBAS, HERRAMIENTA, MATERIALES Y MANO DE OBRA, ASI COMO TODO LO NECESARIO PARA SU CORRECTA EJECUCION,  P.U.O.T.</t>
  </si>
  <si>
    <t>TDD-IHS-07</t>
  </si>
  <si>
    <t xml:space="preserve">      RAMALEO HIDRAULICO PARA MUEBLE SANITARIO, A BASE DE TUBO DE CPVC HIDRAULICO DE 3/4" Y 1/2", INCLUYE SUMINISTRO, PIEZAS (CODOS,TEES, ETC.) RANURAS, TENDIDO, RESANES Y PRUEBA HIDROSTATICA,  HERRAMIENTA, MATERIALES Y MANO DE OBRA, ASI COMO TODO LO NECESARIO PARA SU CORRECTA EJECUCION,  P.U.O.T.</t>
  </si>
  <si>
    <t>TDD-IHS-08</t>
  </si>
  <si>
    <t>TDD-IHS-09</t>
  </si>
  <si>
    <t xml:space="preserve">      SUMINISTRO Y COLOCACION DE TAPON REGISTRO CON TAPA DE BRONCE 4". INCLUYE: SUMINISTRO, COLOCACION, HERRAMIENTA, MATERIALES Y MANO DE OBRA, ASI COMO TODO LO NECESARIO PARA SU CORRECTA EJECUCION,  P.U.O.T.</t>
  </si>
  <si>
    <t>TDD-IHS-10</t>
  </si>
  <si>
    <t xml:space="preserve">      SUMINISTRO Y COLOCACION DE COLADERA DE PISO PARA BAÑO MARCA HELVEX MOD.H24 CON SALIDA DE 100 MM. INCLUYE: SUMINISTRO, COLOCACION, HERRAMIENTA, MATERIALES Y MANO DE OBRA, ASI COMO TODO LO NECESARIO PARA SU CORRECTA EJECUCION,  P.U.O.T.</t>
  </si>
  <si>
    <t>TDD-IHS-11</t>
  </si>
  <si>
    <t xml:space="preserve">      SUMINISTRO E INSTALACIÓN DE WC  MARCA HELVEX  AUSTRAL DE PALANCA O SIMILAR, COLOR BLANCO.  INCLUYE: MATERIALES, HERRAJES DE FIJACIÓN, LLAVE DE PASO, HERRAMIENTA Y MANO DE OBRA, ASI COMO TODO LO NECESARIO PARA SU CORRECTA INSTALACION, P.U.O.T.</t>
  </si>
  <si>
    <t>TDD-IHS-12</t>
  </si>
  <si>
    <t xml:space="preserve">      SUMINISTRO E INSTALACIÓN DE MINGITORIO SECO MARCA HELVEX MOJAVE TDS2 BLANCO O SIMILAR.  INCLUYE: MATERIALES, HERRAJES DE FIJACIÓN, HERRAMIENTA Y MANO DE OBRA, ASI COMO TODO LO NECESARIO PARA SU CORRECTA INSTALACION, P.U.O.T.</t>
  </si>
  <si>
    <t>TDD-IHS-13</t>
  </si>
  <si>
    <t xml:space="preserve">      SUMINISTRO E INSTALACIÓN DE OVALIN AMERICAN STANDARD MODELO RONDALYN O SIMILAR EN PLANTA BAJA.  INCLUYE: LLAVE PARA LAV 46 4" C/CUB RECTA CROMO S/MAN, MATERIALES, HERRAJES DE FIJACIÓN, HERRAMIENTA Y MANO DE OBRA, ASI COMO TODO LO NECESARIO PARA SU CORRECTA INSTALACION, P.U.O.T.</t>
  </si>
  <si>
    <t>D3</t>
  </si>
  <si>
    <t xml:space="preserve">   LOSA DE CIMENTACION</t>
  </si>
  <si>
    <t>TDD-LOS-01</t>
  </si>
  <si>
    <t>TDD-LOS-02</t>
  </si>
  <si>
    <t xml:space="preserve">      LOSA DE CIMENTACION A BASE DE PISO DE CONCRETO DE 10 CM. DE ESPESOR CON CADENA DE REMATE PARA RECIBIR MURO DE PANEL W, A BASE DE CONCRETO F'C= 200 KG/CM2, T.M.A. 3/4", H. EN O., REFORZADO CON MALLA ELECTROSOLDADA 6X6-10/10, ACABADO PULIDO, INCLUYE: CURADO CON CURACRETO, CORTES CON DISCO DE CONCRETO,  APISONADO, NIVELACION DE SUPERFICIE, ACABADO ESPEJEADO, HERRAMIENTA, MATERIALES Y MANO DE OBRA, ASI COMO TODO LO NECESARIO PARA SU CORRECTA EJECUCION,  P.U.O.T.</t>
  </si>
  <si>
    <t>TDD-LOS-03</t>
  </si>
  <si>
    <t xml:space="preserve">      SUMINISTRO Y COLOCACIÓN DE PLACAS METLÁICAS PARA RECIBIR ESTRUCTURA,  INCLUYE: PLACAS DE 3/8 DE 26X26 CMS SOLDADO A ESTA 4 ANCLAS A BASE DE VARILLA 3/8", ALINEACIÓN, TRAZO, NIVELACION DE PLACAS, HERRAMIENTA, MATERIALES Y MANO DE OBRA, ASI COMO TODO LO NECESARIO PARA SU CORRECTA EJECUCIÓN,  P.U.O.T.</t>
  </si>
  <si>
    <t>D4</t>
  </si>
  <si>
    <t>TDD-ALB-01</t>
  </si>
  <si>
    <t xml:space="preserve">      CONSTRUCCIÓN DE BARRA PARA SOPORTE DE OVALINES A BASE DE PANEL W DE 2" DE ESPESOR, APLANADO CON MORTERO CEMENTO ARENA 1:3 PARA RECIBIR PLACA DE SUPERFICIE SOLIDA MARCA FORMICA O SIMILAR MISMA CALIDAD, MODELO 772-COPPER QUARTZ DE 1/2" DE ESPESOR. INCLUYE: MURETES DE APOYO DE 0.60m DE ANCHO Y ALTURA VARIABLE (0.60m J.N., 0.70 E.P. Y 0.85m SEC.) Y 12cm DE ESPESOR CON PANEL W DE 2" DE ESP., MALLA UNION, MALLAS DE ESQUINA INTERIOR Y EXTERIOR, ANCLAJES EN "U" CON VARILLAS DE 3/8" @ 30 CM. Y PREPARACION DE 3 HUECOS PARA RECIBIR OVALINES, P.U.O.T.</t>
  </si>
  <si>
    <t>TDD-ALB-02</t>
  </si>
  <si>
    <t xml:space="preserve">      MURO TABLA ROCA DE 10 CM DE ESPESOR PANEL DE YESO ANTIHONGOS (VERDE) 1/2" DE ESPESOR, PERFILES Y ACCESORIOS CALIBRE 26 DE 64MM DE ANCHO , PERFACINTA Y PASTA EN JUNTAS. SE INCLUYE: SUMINISTRO DE LOS MATERIALES, MANO DE OBRA, HERRAMIENTA, DESPERDICIOS Y TODO LO NECESARIO PARA SU CORRECTA EJECUCION, P.U.O.T.</t>
  </si>
  <si>
    <t>TDD-ALB-03</t>
  </si>
  <si>
    <t xml:space="preserve">      FABRICACIÓN DE PASAMANO SANITARIO A BASE DE ACERO INOXIDABLE CALIBRE 18  DE DIAMETRO DE 1 1/2" A 2" FORJADO EN FORMA DE "U" PARA SOLDAR A PLACA EN PISO INCLUYE: SOLDADURA A SUPERFICIES DE PLACAS O COLUMNAS, MATERIALES, HERRAMIENTAS Y MANO DE OBRA, ASI COMO TODO LO NECESARIO PARA SU CORRECTA EJECUCION. P.U.O.T.</t>
  </si>
  <si>
    <t>TDD-ALB-04</t>
  </si>
  <si>
    <t xml:space="preserve">      REGISTRO SANITARIO DE 40X60X80 CMS DE MEDIDAS INTERIORES A BASE DE FIRME DE CONCRETO F´C=150 KG/CM2 T.M.A. 3/4" HECHO EN OBRA, DE 10 CMS DE ESPESOR, MURO DE LADRILLO DE 14 CMS DE ESPESOR, JUNTEO CON MORTERO CEM-ARENA 1:3, APLANADO PULIDO CON MORETRO CEM-ARENA 1:3, EN INTERIORES, MARCO Y CONTRAMARCO DE ANGULO Y TAPA DE CONCRETO DE F´C=150 KG/CM2 DE 5 CMS DE ESPESOR REFORZADO CON ALAMBRON DE 1/4" CADENA DE REMATE DE CONCRETO F´C=150 KG/CM2, IMPERMEABILIZACION CON DIABLO ROJO O SIMILAR EN INTERIOR Y EXTERIOR, INCLUYE: EXCAVACION, MATERIAL, HERRAMIENTA Y MANO DE OBRA, ASI COMO TODO LO NECESARIO PARA SU CORRECTA EJECUCION</t>
  </si>
  <si>
    <t>TDD-ALB-05</t>
  </si>
  <si>
    <t xml:space="preserve">      CONSTRUCCION DE DIAMANTE Y MEDIA CAÑA DENTRO DE REGISTRO DE 60X80X150 CMS PARA CANALIZAR DESCARGA DE SALIDA, INCLUYE: MATERIAL Y MANO DE OBRA</t>
  </si>
  <si>
    <t>D5</t>
  </si>
  <si>
    <t xml:space="preserve">   ACABADO DE PINTURA EN MUROS Y CIELO</t>
  </si>
  <si>
    <t>TDD-PIN-01</t>
  </si>
  <si>
    <t>TDD-PIN-02</t>
  </si>
  <si>
    <t xml:space="preserve">      SUMINISTRO Y APLICACION DE PINTURA VINILICA LINEA BERELINTE DE LA MARCA BEREL O SIMILAR, COLORES INDICADOS EN PROYECTO, APLICADA CON MEDIOS MANUALES (BROCHA O RODILLO) DE ACUERDO A LAS ESPECIFICACIONES DEL FABRICANTE, HASTA UNA ALTURA DE 12.00 M. INCLUYE: LIMPIEZA DEL AREA DE TRABAJO, PROTECCION DE ZONAS ALEDANAS, PREPARACION Y FONDEO DE LA SUPERFICIE, ACARREOS HORIZONTALES Y VERTICALES, ANDAMIOS, MATERIALES, EQUIPO DE SEGURIDAD, HERRAMIENTA, MANO DE OBRA Y TODO LO NECESARIO PARA SU CORRECTA EJECUCION.</t>
  </si>
  <si>
    <t>D6</t>
  </si>
  <si>
    <t xml:space="preserve">   PUERTAS, VENTANAS Y CANCELERIA</t>
  </si>
  <si>
    <t>TDD-PVC-01</t>
  </si>
  <si>
    <t xml:space="preserve">      VENTANA DE ALUMINIO NEGRO 3" DE 3.00x0.50m. CON DOS FIJOS Y DOS CORREDIZOS, INCLUYE: VIDRIO OPACO DE 3MM SUMINISTRO, TELA MOSQUITERA PARA HUMEDAD, COLOCACION, REMACHES, SELLADOR VINIL, HERRAJES Y TODO LO NECESARIO PARA SU CORRECTA COLOCACION, HERRAMIENTA, MATERIALES Y MANO DE OBRA, ASI COMO TODO LO NECESARIO PARA SU CORRECTA EJECUCION,  P.U.O.T.</t>
  </si>
  <si>
    <t>TDD-PVC-02</t>
  </si>
  <si>
    <t xml:space="preserve">      SUMINISTRO Y COLOCACIÓN DE MAMPARA DE ALUMINIO ANODISADO NATURAL CON PERFILES DE 1 1/2", ACRILICO DE 3MM BLANCO LECHOSO, INCLUYE: EMPOTRAMIENTO A PISO Y MUROS, EMPAQUE VINILICO, SELLADOR Y MATERIAL DE FIJACION, HERRAMIENTA, MATERIALES Y MANO DE OBRA, ASI COMO TODO LO NECESARIO PARA SU CORRECTA EJECUCION. P.U.O.T.</t>
  </si>
  <si>
    <t>TDD-PVC-03</t>
  </si>
  <si>
    <t xml:space="preserve">      SUMINISTRO Y COLOCACIÓN DE MURO PARA DIVISIÓN DE ALUMINIO ANODISADO NATURAL CON PERFILES DE 1 1/2", ACRILICO DE 3MM BLANCO LECHOSO DE 2.40 M DE ALTURA, INCLUYE: EMPOTRAMIENTO A PISO Y MUROS, EMPAQUE VINILICO, SELLADOR Y MATERIAL DE FIJACION, HERRAMIENTA, MATERIALES Y MANO DE OBRA, ASI COMO TODO LO NECESARIO PARA SU CORRECTA EJECUCION. P.U.O.T.</t>
  </si>
  <si>
    <t>TDD-PVC-04</t>
  </si>
  <si>
    <t xml:space="preserve">      PUERTA PARA MAMPARA A BASE DE ALUMINIO ANODISADO COLOR NATURAL PERFIL DE 2" DE 1.03 A 1.53 M DE ANCHO X1.70m, ACRILICO DE 6mm BLANCO LECHOSO , INCLUYE: JALADERA CON BROCHE DE SEGURIDAD, BISAGRA DE LIBRO Y TOPE, EMPAQUE VINILICO, SELLADOR Y MATERIAL DE FIJACION INCLUYE: HERRAMIENTA, MATERIALES Y MANO DE OBRA, ASI COMO TODO LO NECESARIO PARA SU CORRECTA EJECUCION. P.U.O.T.</t>
  </si>
  <si>
    <t>TDD-PVC-05</t>
  </si>
  <si>
    <t xml:space="preserve">      PUERTA PARA MAMPARA A BASE DE ALUMINIO ANODISADO COLOR NATURAL PERFIL DE 2" DE 0.69 A 1.53 M DE ANCHO X1.70m, ACRILICO DE 6mm BLANCO LECHOSO , INCLUYE: JALADERA CON BROCHE DE SEGURIDAD, BISAGRA DE LIBRO Y TOPE, EMPAQUE VINILICO, SELLADOR Y MATERIAL DE FIJACION INCLUYE: HERRAMIENTA, MATERIALES Y MANO DE OBRA, ASI COMO TODO LO NECESARIO PARA SU CORRECTA EJECUCION. P.U.O.T.</t>
  </si>
  <si>
    <t>TDD-PVC-06</t>
  </si>
  <si>
    <t xml:space="preserve">      SUMINISTRO Y COLOCACIÓN DE PUERTA DE MULTYPANEL DE 1 A 1.10M DE ANCHO X 2.06 M DE ALTURA, INCLUYE:  BASTIDOR METALICO, CHAPA DE BOLA, BISAGRAS, CHILILLOS, TAQUETES, HERRAMIENTA, MATERIALES Y MANO DE OBRA, ASI COMO TODO LO NECESARIO PARA SU CORRECTA EJECUCION,  P.U.O.T.</t>
  </si>
  <si>
    <t>D7</t>
  </si>
  <si>
    <t xml:space="preserve">   INSTALACION ELECTRICA</t>
  </si>
  <si>
    <t>TDD-IE-01</t>
  </si>
  <si>
    <t>TDD-IE-02</t>
  </si>
  <si>
    <t xml:space="preserve">      SUMINISTRO E INSTALACION SALIDA ELECTRICA PARA APAGADOR SENCILLO INCLUYE: TUBERIA CONDUIT DE 1/2 GALVANIZADA, ACCESORIOS TW, CAJA FS, CABLE 12 PARA FASES Y CABLE 12 PARA TIERRA, ASI COMO TODO LO NECESARIO PARA SU CORRECTA INSTALACION, P.U.O.T.</t>
  </si>
  <si>
    <t>TDD-IE-03</t>
  </si>
  <si>
    <t xml:space="preserve">      SUMINISTRO E INSTALACION SALIDA ELECTRICA PARA CONTACTOS INCLUYE: TUBERIA CONDUIT DE 1/2 GALVANIZADA, ACCESORIOS TW, CAJA FS, CABLE 12 PARA FASES Y CABLE 12 PARA TIERRA, ASI COMO TODO LO NECESARIO PARA SU CORRECTA INSTALACION, P.U.O.T.</t>
  </si>
  <si>
    <t>TDD-IE-04</t>
  </si>
  <si>
    <t>TDD-IE-05</t>
  </si>
  <si>
    <t>TDD-IE-06</t>
  </si>
  <si>
    <t xml:space="preserve">      SUMINISTRO Y MANO DE OBRA PARA RECEPTÁCULO DUPLEX POLARIZADO CON CONEXIONES LATERALES NEMA 5-15R, 125V, 15A COLOR BLANCO MARCA LEVITON GRADO COMERCIAL MODELO 16242-W CON TAPA TERMOPLÁSTICA MARCA LEVITON MODELO 80401-W EN CAJA GALVANIZADA TIPO REFORZADA DE 4"x2" MONTADO A 0.45m SNPT (EXCEPTO SI SE INDICA OTRA ALTURA EN PLANO) INCLUYE SUMINISTRO DEL RECEPTÁCULO COMPLETO, CAJA REGISTRO TIPO CHALUPA PARA 21mm(3/4"), MANO DE OBRA POR CONEXIÓN, CONECTORES, ELEMENTOS DE FIJACIÓN Y TODO LO NECESARIO PARA SU CORRECTA INSTALACIÓN, P.U.O.T.</t>
  </si>
  <si>
    <t>E</t>
  </si>
  <si>
    <t>BODEGA</t>
  </si>
  <si>
    <t>E1</t>
  </si>
  <si>
    <t>TDE-PRE-01</t>
  </si>
  <si>
    <t xml:space="preserve">      LIMPIEZA  DE TERRENO INCLUYE: APILE Y RETIRO DE MATERIAL PRODUCTO DE LOS TRABAJOS , HERRAMIENTA Y MANO DE OBRA, ASI COMO TODO LO NECESARIO PARA SU CORRECTA EJECICION, P.U.O.T.</t>
  </si>
  <si>
    <t>TDE-PRE-02</t>
  </si>
  <si>
    <t>TDE-PRE-03</t>
  </si>
  <si>
    <t>TDE-PRE-04</t>
  </si>
  <si>
    <t>E2</t>
  </si>
  <si>
    <t>TDE-LOS-01</t>
  </si>
  <si>
    <t>TDE-LOS-02</t>
  </si>
  <si>
    <t>E3</t>
  </si>
  <si>
    <t xml:space="preserve">   MUROS</t>
  </si>
  <si>
    <t>TDE-MUR-01</t>
  </si>
  <si>
    <t xml:space="preserve">      TRAZO DE TRAYECTORIA DE MUROS PERIMETRAL DE BODEGA, CONSISTE EN LEVANTAMIENTO TOPOGRAFICO, INICIAL Y FINAL Y TOPOGRAFIA DE APOYO DURANTE EL PROCESO DE CONSTRUCCION, INCLUYE: EQUIPOS, HERRAMIENTA MATERIALES Y MANO DE OBRA, ASI COMO TODO LO NECESARIO PARA SU CORRECTA EJECUCION, P.U.O.T.</t>
  </si>
  <si>
    <t>TDE-MUR-02</t>
  </si>
  <si>
    <t xml:space="preserve">      SUMINISTRO Y COLOCACIÓN DE BARRENANCLA EN MURO Y/O A BASE DE VARILLA DE 3/8" DE DIAMETRO Y 40 CMS DE SALIENTE, FIJADA A LOSA DE PISO EXISTENTE MEDIANTE BARRENO Y ANCLAJE FIJADO CON PEGAMENTO EPÓXICO DE DOS COMPONENTES SIKA ANCHOR FIX-3001 O SIMILAR COLOCADA @ 60 CMS, INCLUYE: MATERIAL, HERRAMIENTA Y MANO DE OBRA, ASI COMO TODO LO NECESARIO PARA SU CORRECTA EJECUCION,  P.U.O.T.</t>
  </si>
  <si>
    <t>TDE-MUR-03</t>
  </si>
  <si>
    <t xml:space="preserve">      SUMINISTRO Y COLOCACIÓN DE BARRENANCLA EN MURO Y/O A BASE DE VARILLA DE 3/8" DE DIAMETRO Y 40 CMS DE SALIENTE, EMPOTRADA EN MURO DE LADRILLO EXISTENTE MEDIANTE BARRENO Y ANCLAJE FIJADO CON PEGAMENTO EPÓXICO DE DOS COMPONENTES SIKA ANCHOR FIX-3001 O SIMILAR COLOCADA @ 60 CMS, INCLUYE: MATERIAL, HERRAMIENTA Y MANO DE OBRA, ASI COMO TODO LO NECESARIO PARA SU CORRECTA EJECUCION,  P.U.O.T.</t>
  </si>
  <si>
    <t>TDE-MUR-04</t>
  </si>
  <si>
    <t xml:space="preserve">      CONSTRUCCIÓN DE MURO A BASE DE HOJAS DE PANEL W 3" ALINEADAS ENTRE HOJAS CON PERNOS HORIZONTALES A BASE BARRAS DE 80 CMS DE VARILLA DE 3/8" COLOCADAS @ 40 CMS A LO ALTO DEL MURO, SARPEO CON MORTERO CEMENTO-ARENA PROPORCIÓN 3:1 Y ACAVADO FINO FLOTEADO, INCLUYE: MATERIAL, HERRAMIENTA Y MANO DE OBRA, ASI COMO TODO LO NECESARIO PARA SU CORRECTA EJECUCION,  P.U.O.T.</t>
  </si>
  <si>
    <t>E4</t>
  </si>
  <si>
    <t xml:space="preserve">   ACABADOS</t>
  </si>
  <si>
    <t>TDE-ACA-01</t>
  </si>
  <si>
    <t>TDE-ACA-02</t>
  </si>
  <si>
    <t>TDE-ACA-03</t>
  </si>
  <si>
    <t>E5</t>
  </si>
  <si>
    <t xml:space="preserve">   PUERTAS</t>
  </si>
  <si>
    <t>TDE-PUE-01</t>
  </si>
  <si>
    <t xml:space="preserve">      FABRICACIÓN Y COLOCACIÓN DE PUERTA DE HERRERIA A BASE DE LAMINA PINTRO ALUM Y ESTRUCTURA DE FIERRO ANGULO DE 2"X2"X1/4" DE ESPESOR, INCLUYE : PINTURA PRIMARIO ANTICORROSIVO Y ACABADO CON PINTURA ESMALTE ACRILICO COLOR BLANCO MATE, SOLDADURA, EQUIPO NECESARIO, MANO DE OBRA Y HERRAMIENTA. DIMENSIONES 1.10X2.10, INCLUYE:  BASTIDOR A BASE DE HERRERÍA, CERRADURA DE SOBRE PONER, HERRAMIENTA, MATERIALES Y MANO DE OBRA, ASI COMO TODO LO NECESARIO PARA SU CORRECTA EJECUCION,  P.U.O.T.</t>
  </si>
  <si>
    <t>TDE-PUE-02</t>
  </si>
  <si>
    <t>E6</t>
  </si>
  <si>
    <t>TDE-IE-01</t>
  </si>
  <si>
    <t>TDE-IE-02</t>
  </si>
  <si>
    <t>TDE-IE-03</t>
  </si>
  <si>
    <t>TDE-IE-04</t>
  </si>
  <si>
    <t>TDE-IE-05</t>
  </si>
  <si>
    <t xml:space="preserve">      SUMINISTRO Y MANO DE OBRA PARA APAGADOR DE ESCALON COLOR BLANCO MARCA LEVITON DECORA GRADO COMERCIAL MODELO 5691-2W CON TAPA TERMOPLÁSTICA MARCA LEVITON MODELO 80401-NW MONTADO EN CAJA REGISTRO METALICA GALVANIZADA TIPO REFORZADA DE 4"x2" A UNA ALTURA DE 1.25m SNPT (A RESERVA DE QUE SE INDIQUE OTRA ALTURA EN PLANOS). INCLUYE SUMINISTRO DEL APAGADOR COMPLETO, CAJA REGISTRO TIPO CHALUPA PARA 16mm(1/2"), CONEXIÓN, CONECTORES, ELEMENTOS DE FIJACIÓN Y TODO LO NECESARIO PARA SU CORRECTA INSTALACIÓN, P.U.O.T.</t>
  </si>
  <si>
    <t>TDE-IE-06</t>
  </si>
  <si>
    <t>F</t>
  </si>
  <si>
    <t xml:space="preserve">GENERAL TIRO DEPORTIVO </t>
  </si>
  <si>
    <t>F1</t>
  </si>
  <si>
    <t>GENERALES</t>
  </si>
  <si>
    <t>TDF-GRAL-01</t>
  </si>
  <si>
    <t xml:space="preserve">   SUMINISTRO, ELABORACION Y COLOCACION DE DUCTOS Y CONEXIONES RECTANGULARES A BASE DE LAMINA GALVANIZADA DE PRIMERA MARCA ZINTRO O SIMILAR. INCLUYE: CARGO DIRECTO POR EL COSTO DEL ELEMENTO, MANO DE OBRA Y MATERIALES QUE INTERVIENEN, TRAZO, CORTE, DOBLADO, ARMADO, ENGARGOLADO, GRAPAS, ZETAS, REFUERZOS, TAPAS, DESPERDICIOS, MANIOBRAS PARA TRASLADO, INSTALACION Y MONTAJE, BARRENOS, ANCLAJE Y ELEMENTOS DE FIJACION, ALINEACION, NIVELACION, SELLADO DE DUCTOS Y EQUIPO CON VAPORTITE 550 O SIMILAR, ASI COMO AJUSTES NECESARIOS PARA UNA ADECUADA OPERACION; ANDAMIOS, LIMPIEZA Y RETIRO DE SOBRANTE FUERA DE OBRA; DEPRECIACION Y DEMAS DERIVADOS DEL USO DE EQUIPO Y HERRAMIENTA; EQUIPO DE SEGURIDAD PARA EL PERSONAL DE CAMPO; EQUIPO E INSTALACIONES ESPECIFICAS. CALIBRE 20, PARA ELABORACION DE DUCTOS Y TODO LO NECESARIO PARA SU CORRECTA INSTALACION, P.U.O.T."</t>
  </si>
  <si>
    <t>KG</t>
  </si>
  <si>
    <t>TDF-GRAL-02</t>
  </si>
  <si>
    <t xml:space="preserve">   SUMINISTRO Y COLOCACION DE COLCHONETA DE FIBRA DE VIDRIO, CON BARRERA DE VAPOR DE PAPEL KRAFT - ASFALTO Y FOIL DE ALUMINIO. INCLUYE: CARGO DIRECTO POR EL COSTO DEL ELEMENTO Y MATERIALES QUE INTERVIENEN PARA SU COLOCACION Y FIJACION, CORTE, ANDAMIOS, APLICACION DE ADHESIVO SELLADOR PARA LOS TRASLAPES DE LA BARRERA DE VAPOR, EMBOQUILLADO; LIMPIEZA Y RETIRO DE SOBRANTE FUERA DE OBRA; DEPRECIACION Y DEMAS DERIVADOS DEL USO DE EQUIPO Y HERRAMIENTA; EQUIPO DE SEGURIDAD PARA EL PERSONAL DE CAMPO; EQUIPO E INSTALACIONES ESPECIFICAS. DE 1 PULGADA DE ESPESOR, TIPO RF-3100 Y TODO LO NECESARIO PARA SU CORRECTA INSTALACION, P.U.O.T.</t>
  </si>
  <si>
    <t>TDF-GRAL-03</t>
  </si>
  <si>
    <t>TDF-GRAL-04</t>
  </si>
  <si>
    <t>TDF-GRAL-05</t>
  </si>
  <si>
    <t xml:space="preserve">   DESMANTELAMIENTO Y RETIRO DE EQUIPAMIENTO DE TIRO DEPORTIVO EXISTENTE Y TRASLADO DE ESTE A LUGAR INDICADO POR CODESON DENTRO DE LA UNIDAD DEPORTIVA, INCLUYE DESMONTAJE, HERRAMIENTA, MANO DE OBRA, ACARREO A MENOS DE UN KM Y TODO LO NECESARIO PARA SU CORRECTA INSTALACIÓN, P.U.O.T.</t>
  </si>
  <si>
    <t>TDF-GRAL-06</t>
  </si>
  <si>
    <t xml:space="preserve">   FABRICACIÓN E INSTALACIÓN DE CUBIERTA COLGANTE A BASE DE LAMINA PINRTO FORJADA DE ACUERDO A MEDIDAS DE PROYECTO, INCLUYE MATERIAL, DOBLESES, ROLADO PARA FORJAR LOMO CURVADO, ORIFICIOS PARA EMPOTRADO Y ENTRADA DE INSTALACIÓN PARA ALUMBRADO, CADENA DE SUJECIÓN COLGADA CON DISPARO A LOSA, MANO DE OBRA, ELEMENTOS DE FIJACIÓN, HERRAMIENTA Y TODO LO NECESARIO PARA SU CORRECTA INSTALACIÓN, P.U.O.T.</t>
  </si>
  <si>
    <t>TDF-GRAL-07</t>
  </si>
  <si>
    <t>TDF-GRAL-08</t>
  </si>
  <si>
    <t>TDF-GRAL-09</t>
  </si>
  <si>
    <t xml:space="preserve">   SUMINISTRO E INSTALACION SALIDA ELECTRICA PARA ALUMBRADO INCLUYE: TUBERIA CONDUIT DE 1/2 GALVANIZADA, ACCESORIOS TW CABLE 12 PARA FASES Y CABLE 12 PARA TIERRA, ASI COMO TODO LO NECESARIO PARA SU CORRECTA INSTALACION, P.U.O.T.</t>
  </si>
  <si>
    <t>TDF-GRAL-10</t>
  </si>
  <si>
    <t xml:space="preserve">   SUMINISTRO E INSTALACION SALIDA ELECTRICA PARA APAGADOR INCLUYE: TUBERIA CONDUIT DE 1/2 GALVANIZADA, ACCESORIOS TW, CAJA FS, CABLE 12 PARA FASES Y CABLE 12 PARA TIERRA, ASI COMO TODO LO NECESARIO PARA SU CORRECTA INSTALACION, P.U.O.T.</t>
  </si>
  <si>
    <t>TDF-GRAL-11</t>
  </si>
  <si>
    <t xml:space="preserve">   SUMINISTRO E INSTALACION SALIDA ELECTRICA PARA CONTACTOS INCLUYE: TUBERIA CONDUIT DE 1/2 GALVANIZADA, ACCESORIOS TW, CAJA FS, CABLE 12 PARA FASES Y CABLE 12 PARA TIERRA, ASI COMO TODO LO NECESARIO PARA SU CORRECTA INSTALACION, P.U.O.T.</t>
  </si>
  <si>
    <t>TDF-GRAL-12</t>
  </si>
  <si>
    <t xml:space="preserve">   SUMINISTRO Y MANO DE OBRA PARA APAGADOR SENCILLO COLOR BLANCO MARCA LEVITON DECORA GRADO COMERCIAL MODELO 5691-2W CON TAPA TERMOPLÁSTICA MARCA LEVITON MODELO 80401-NW MONTADO EN CAJA REGISTRO METALICA GALVANIZADA TIPO REFORZADA DE 4"x2" A UNA ALTURA DE 1.25m SNPT (A RESERVA DE QUE SE INDIQUE OTRA ALTURA EN PLANOS). INCLUYE SUMINISTRO DEL APAGADOR COMPLETO, CAJA REGISTRO TIPO CHALUPA PARA 16mm(1/2"), CONEXIÓN, CONECTORES, ELEMENTOS DE FIJACIÓN Y TODO LO NECESARIO PARA SU CORRECTA INSTALACIÓN, P.U.O.T.</t>
  </si>
  <si>
    <t>TDF-GRAL-13</t>
  </si>
  <si>
    <t xml:space="preserve">   SUMINISTRO Y MANO DE OBRA PARA RECEPTÁCULO DUPLEX POLARIZADO CON CONEXIONES LATERALES NEMA 5-15R, 125V, 15A COLOR BLANCO MARCA LEVITON GRADO COMERCIAL MODELO 16242-W CON TAPA TERMOPLÁSTICA MARCA LEVITON MODELO 80401-W EN CAJA GALVANIZADA TIPO REFORZADA DE 4"x2" MONTADO A 0.45m SNPT (EXCEPTO SI SE INDICA OTRA ALTURA EN PLANO) INCLUYE SUMINISTRO DEL RECEPTÁCULO COMPLETO, CAJA REGISTRO TIPO CHALUPA PARA 21mm(3/4"), MANO DE OBRA POR CONEXIÓN, CONECTORES, ELEMENTOS DE FIJACIÓN Y TODO LO NECESARIO PARA SU CORRECTA INSTALACIÓN, P.U.O.T.</t>
  </si>
  <si>
    <t>TDF-GRAL-14</t>
  </si>
  <si>
    <t xml:space="preserve">   SUMINISTRO E INSTALACIÓN DE LUMINARIA MARCA MEGAMEX. EL PRECIO INCLUYE: SUMINISTRO, MATERIALES, MANO DE OBRA, HERRAMIENTA, EQUIPO, MANIOBRAS, MONTAJE, ANDAMIOS, CONEXIÓN, PRUEBAS Y TODO LO NECESARIO PARA SU CORRECTA INSTALACIÓN, P.U.O.T.</t>
  </si>
  <si>
    <t>F2</t>
  </si>
  <si>
    <t xml:space="preserve">   AREA DE BAÑOS-INSTALACION HIDRAULICA</t>
  </si>
  <si>
    <t>TDF-IH-01</t>
  </si>
  <si>
    <t xml:space="preserve">      SUMINISTRO Y COLOCACIÓN DE PIEZAS HIDRAULICAS PARA CONEXIÓN DE MANGUERA DE 3/4" A SALIDA EXISTENTE. EL PRECIO INCLUYE: SUMINISTRO, MATERIALES, MANO DE OBRA, HERRAMIENTA, CONEXIÓN, PRUEBAS Y TODO LO NECESARIO PARA SU CORRECTA INSTALACIÓN, P.U.O.T.</t>
  </si>
  <si>
    <t>TDF-IH-02</t>
  </si>
  <si>
    <t xml:space="preserve">      SUMINISTRO Y TENDIDO  DE LINEA HIDRAULICA A BASE DE TUBERIA  MANGUERA NEGRA 3/4"  SUJETADA A MURO MEDIANTE SUJETADORES TIPO ABRAZADERAS , INCLUYE: MATERIALES, CONEXIONES, SUJETADORES ABRAZADERAS TIPO UÑAS, CODOS DE 3/4" EN CAMBIO DE DIRECCIÓN,  MANO DE OBRA, ANDAMIOS Y HERRAMIENTA NECESARIA PARA SU CORRECTA EJECUCION, P.U.O.T.</t>
  </si>
  <si>
    <t>TDF-IH-03</t>
  </si>
  <si>
    <t xml:space="preserve">      SUMINISTRO Y COLOCACIÓN DE PIEZAS HIDRAULICAS PARA CONEXIÓN DE MANGUERA DE 3/4" A RED HIDRÁULICA EN BAÑOS. EL PRECIO INCLUYE: SUMINISTRO, MATERIALES, MANO DE OBRA, HERRAMIENTA, CONEXIÓN, PRUEBAS Y TODO LO NECESARIO PARA SU CORRECTA INSTALACIÓN, P.U.O.T.</t>
  </si>
  <si>
    <t>TDF-IH-04</t>
  </si>
  <si>
    <t xml:space="preserve">      SUMINISTRO Y COLOCACION DE REGISTRO DE PVC RECTANGULAR, INCLUYE: MATERIAL, MANO DE OBRA Y HERRAMIENTA NECESARIA PARA SU CORRECTA EJECUCION, P.O.U.T.</t>
  </si>
  <si>
    <t>TDF-IH-05</t>
  </si>
  <si>
    <t xml:space="preserve">      VALVULA DE COMPUERTA DE 19 MM. URREA FIG. 22 O SIMILAR. INCLUYE: SUMINISTRO, COLOCACION, HERRAMIENTA, MATERIALES Y MANO DE OBRA, ASI COMO TODO LO NECESARIO PARA SU CORRECTA EJECUCION,  P.U.O.T.</t>
  </si>
  <si>
    <t>F3</t>
  </si>
  <si>
    <t xml:space="preserve">   AREA DE BAÑOS-INSTALACION SANITARIA</t>
  </si>
  <si>
    <t>TDF-IS-01</t>
  </si>
  <si>
    <t xml:space="preserve">      TRAZO Y NIVELACION DEL TERRENO, CONSISTE EN LEVANTAMIENTO TOPOGRAFICO, INICIAL Y FINAL Y TOPOGRAFIA DE APOYO DURANTE EL PROCESO DE CONSTRUCCION, INCLUYE: EQUIPOS, HERRAMIENTA MATERIALES Y MANO DE OBRA, ASI COMO TODO LO NECESARIO PARA SU CORRECTA EJECUCION, P.U.O.T.</t>
  </si>
  <si>
    <t>TDF-IS-02</t>
  </si>
  <si>
    <t xml:space="preserve">      EXCAVACION CON MAQUINA EN TERRENO TIPO B A UNA PROFUNDIDAD DE 3 ML, INCLUYE: MAQUINARIA TIPO RETROEXCAVADORA, OPERADOR DE RETROEXCAVADORA, HERRAMIENTA Y MANO DE OBRA, ASI COMO TODO LO NECESARIO PARA SU CORRECTA EJECUCION,  P.U.O.T.</t>
  </si>
  <si>
    <t>TDF-IS-03</t>
  </si>
  <si>
    <t xml:space="preserve">      RETIRO DE MATERIAL PRODUCTO DE LAS EXCAVACIONES A MENOS DE UN KILOMETRO. INCLUYE: MAQUINARIA TIPO RETROEXCAVADORA, OPERADOR DE RETROEXCAVADORA, HERRAMIENTA Y MANO DE OBRA, ASI COMO TODO LO NECESARIO PARA SU CORRECTA EJECUCION,  P.U.O.T.</t>
  </si>
  <si>
    <t>F4</t>
  </si>
  <si>
    <t>TDF-ALB-01</t>
  </si>
  <si>
    <t xml:space="preserve">      SUMINISTRO DE CAPA DE 30 CMS DE ASERRÍN  FINO EN EL FONDO DE FOSA SEPTICA, INCLUYE: MATERIAL, HERRAMIENTA, DESPERDICIO Y MANO DE OBRA, ASI COMO TODO LO NECESARIO PARA SU CORRECTA EJECUCION,  P.U.O.T.</t>
  </si>
  <si>
    <t>TDF-ALB-02</t>
  </si>
  <si>
    <t xml:space="preserve">      SUMINISTRO DE CAPA DE 20 CMS DE AGREGADO GRUESO DE T.M.A. DE 1/2" EN EL FONDO DE FOSA SEPTICA, INCLUYE: MATERIAL, HERRAMIENTA, DESPERDICIO Y MANO DE OBRA, ASI COMO TODO LO NECESARIO PARA SU CORRECTA EJECUCION,  P.U.O.T.</t>
  </si>
  <si>
    <t>TDF-ALB-03</t>
  </si>
  <si>
    <t xml:space="preserve">      SUMINISTRO DE CAPA DE 15 CMS DE AGREGADO GRUESO DE T.M.A. DE 3/4" EN EL FONDO DE FOSA SEPTICA, INCLUYE: MATERIAL, HERRAMIENTA, DESPERDICIO Y MANO DE OBRA, ASI COMO TODO LO NECESARIO PARA SU CORRECTA EJECUCION,  P.U.O.T.</t>
  </si>
  <si>
    <t>TDF-ALB-04</t>
  </si>
  <si>
    <t xml:space="preserve">      SUMINISTRO DE CAPA DE 15 CMS DE AGREGADO GRUESO DE T.M.A. DE 1 Y 2" EN EL FONDO DE FOSA SEPTICA, INCLUYE: MATERIAL, HERRAMIENTA, DESPERDICIO Y MANO DE OBRA, ASI COMO TODO LO NECESARIO PARA SU CORRECTA EJECUCION,  P.U.O.T.</t>
  </si>
  <si>
    <t>TDF-ALB-05</t>
  </si>
  <si>
    <t xml:space="preserve">      RELLENO COMPACTADO EN CAPA DE 25 CMS CON MATERIAL PRODUCTO DE LAS MISMAS EXCAVACIONES EN EL PERIMETRO EXTERIOR DE LA FOSA SEPTICA, INCLUYE: MATERIAL, HERRAMIENTA, DESPERDICIO Y MANO DE OBRA, ASI COMO TODO LO NECESARIO PARA SU CORRECTA EJECUCION,  P.U.O.T.</t>
  </si>
  <si>
    <t>TDF-ALB-06</t>
  </si>
  <si>
    <t xml:space="preserve">      CONSTRUCCIÓN DE FOSA SEPTICA DE DIMENSIONES INTERIORES DE 1.00 X 1.00 MT. Y 2.00 MT DE PROFUNDIDAD A BASE DE TABIQUE DE LADRILLO DESPLANTADO SOBRE ZAPATA CORRIDA DE 35 CMS DE ANCHO Y 15 CMS DE PERALTE A BASE DE CONCRETO  f'c= 200 KG/CM2, T.M.A. 3/4" REFORZADO CON VARILLA DE 1/2" A CADA 13 CMS EN SENTIDO LONGITUDINAL Y VARILLA DE 3/8" A CADA 20 CMS EN SENTIDO TRANSBERSAL CON LOSA DE CIERRE DE 1.35X1.35 MT Y 15 CMS. DE PERALTE A BASE DE CONCRETO  f'c= 200 KG/CM2, T.M.A. 3/4" ARMADO CON ARMEX 10X10X3 EN PERIMETRO Y ARMADO DE VARILLA DE 3/8" A CADA 20 CMS EN AMBOS SENTIDOS Y COLOCACIÓN EN ESTA LOSA UN MARCO EXTERIOR A BASE DE ÁNGULO DE 1"X 1/4"X1/8" QUE INCLUYA UN MARCO INTERIOR  A BASE DE SOLERA DE 3/4"X1/8" PARA FORMAR UNA TAPA REGISTRO DE  40X60 CMS. COLANDO ESTA TAPA CONCRETO 200 KG/CM2, T.M.A. 1/2" , INCLUYE: ADEME DE SEGURIDAD, ANDAMIOS, ESCALERA, HERRAMIENTA, MATERIALES, CURADO DE SUPERFICIE DE LOSA DE CUBIERTA, DESPERDICIO Y MANO DE OBRA, ASI COMO TODO LO NECESARIO PARA SU CORRECTA EJECUCION,  P.U.O.T.</t>
  </si>
  <si>
    <t>TDF-ALB-07</t>
  </si>
  <si>
    <t xml:space="preserve">      RECUBRIMIENTO A BASE DE ENJARRE GRUESO  CON CEMENTO ESPECIALIZADO ANTIHUMEDAD CPC 30 R MARCA CEMEX O SIMILAR, INCLUYE: ANDAMIOS, MATERIAL, HERRAMIENTA, DESPERDICIO Y MANO DE OBRA, ASI COMO TODO LO NECESARIO PARA SU CORRECTA EJECUCION,  P.U.O.T.</t>
  </si>
  <si>
    <t>TDF-ALB-08</t>
  </si>
  <si>
    <t xml:space="preserve">      APLICACION DE RECUBRIMIENTO EN CARAS EXTERNAS E INTERNAS DE MUROS Y PARTE INFERIOR DE LOSA DE TAPADERA DE FOSA SEPTICA A BASE DE DIABLO ROJO O SIMILAR, INCLUYE: ANDAMIOS, MATERIAL, HERRAMIENTA, DESPERDICIO Y MANO DE OBRA, ASI COMO TODO LO NECESARIO PARA SU CORRECTA EJECUCION,  P.U.O.T.</t>
  </si>
  <si>
    <t>F5</t>
  </si>
  <si>
    <t xml:space="preserve">   INSTALACION GENERAL</t>
  </si>
  <si>
    <t>TDF-IG-01</t>
  </si>
  <si>
    <t xml:space="preserve">      SUMINISTRO E INSTALACIÓN DE REGISTRO NEMA DE 20X30 CM INCLUYE PIEZAS DE SIJECIÓN A POSTE EXISTENTE, ASI COMO TODO LO NECESARIO PARA SU CORRECTA INSTALACION, P.U.O.T.</t>
  </si>
  <si>
    <t>TDF-IG-02</t>
  </si>
  <si>
    <t xml:space="preserve">      SUMINISTRO E INSTALACIÓN TÉRMICO DE 2X4 PARA CONECTARSE A INSTALACIÓN ALIMENTADA EXISTENTE Y ALIMENTAR AL CABLE DE USO RUDO NUEVO DE 3X8, INCUYE TODO LO NECESARIO PARA SU CORRECTA INSTALACION, P.U.O.T.</t>
  </si>
  <si>
    <t>TDF-IG-03</t>
  </si>
  <si>
    <t xml:space="preserve">      SUMINISTRO E INSTALACION DE TABLERO DE DISTRIBUCION MARCA SQUARE-D TIPO QO  EN LA OPCION DE TABLERO ENSAMBLADO MODELO QO330L200G, FRENTE SOBREPONER DE ZAPATAS PRINCIPALES DE 200A,30 CIRCUITOS, CON KIT DE TIERRA PK27GTA, 3 FASES, 4 HILOS, DE MONTAJE SOBREPONER, INLCUYE TABLERO, INTERRUPTORES TERMOMAGNETICOS MARCO QO DE 10kA C.I. SEGUN CUADRO DE CARGAS, MANO DE OBRA POR FIJACION, MONTAJE Y CONEXIÓN, ASI COMO TODO LO NECESARIO PARA SU CORRECTA INSTALACION, SE INCLUYEN LOS SIGUIENTES INTERRUPTORES: (3) INTERRUTOR 1 POLO 15 A QO (3) INTERRUTOR 1 POLO 20 A QO (3), P.U.O.T.</t>
  </si>
  <si>
    <t>TDF-IG-04</t>
  </si>
  <si>
    <t xml:space="preserve">      SUMINISTRO E INSTALACIÓN DE TUBO CONDUIT PESADO ELÉCTRICO PARA CANALIZACIÓN DE 3/4" INCLUYE PIEZAS DE SUJECIÓN A MURO, ASI COMO TODO LO NECESARIO PARA SU CORRECTA INSTALACION, P.U.O.T.</t>
  </si>
  <si>
    <t>TDF-IG-05</t>
  </si>
  <si>
    <t xml:space="preserve">      SUMINISTRO E INSTALACIÓN DE CABLE DE USO RUDO DE 3X12 INCLUYE: UÑAS DE SUJECIÓN A LOSA O MURO EXISTENTE EN INTEMPERIE, ASI COMO TODO LO NECESARIO PARA SU CORRECTA INSTALACION, P.U.O.T.</t>
  </si>
  <si>
    <t>TDF-IG-06</t>
  </si>
  <si>
    <t xml:space="preserve">      SUMINISTRO E INSTALACION DE RED DE TIERRAS PARA ATERRIZAR ESTRUCTURA DE CASETA DE BAÑOS INCLUYE: 15 METROS DE COBRE DESNUDO CALIBRE 4/0, 5 VARILLAS DE TIERRA, SOLDADURA CADWEL, REGRISTRO PARA MEDICION DE TIERRAS,  EXCAVACION,MANO DE OBRA TODO LO NECESARIO PARA SU CORRECTA INSTALACION ACORDE AL PLANO DE SUBESTACION, P.U.O.T.</t>
  </si>
  <si>
    <t>G</t>
  </si>
  <si>
    <t>G1</t>
  </si>
  <si>
    <t>TDG-PRE-01</t>
  </si>
  <si>
    <t>TRAZO Y NIVELACION DEL TERRENO, CONSISTE EN LEVANTAMIENTO TOPOGRAFICO, INICIAL Y FINAL Y TOPOGRAFIA DE APOYO DURANTE EL PROCESO DE CONSTRUCCION, INCLUYE: EQUIPOS, HERRAMIENTA MATERIALES Y MANO DE OBRA, ASI COMO TODO LO NECESARIO PARA SU CORRECTA EJECUCION, P.U.O.T.</t>
  </si>
  <si>
    <t>TDG-PRE-02</t>
  </si>
  <si>
    <t>TDG-PRE-03</t>
  </si>
  <si>
    <t xml:space="preserve">                  ESCARIFICACIÓN Y TRATAMIENTO DE SUPERFICIE EN FONDO DE ZANJA DE CORTE PARA RECIBÍR RIEGO DE IMPREGNACIÓN DEJANDO ESTA COMPACTADA AL 95% DE P.P.,  INCLUYE: MAQUINARIA. EQUIPO DE COMPACTACIÓN, HERRAMIENTA Y MANO DE OBRA ASI COMO TODO LO NECESARIO PARA SU CORRECTA EJECUCIÓN P.U.O.T.</t>
  </si>
  <si>
    <t>TDG-PRE-04</t>
  </si>
  <si>
    <t xml:space="preserve">   LOSA DE CONCRETO</t>
  </si>
  <si>
    <t>TD-LOS-402</t>
  </si>
  <si>
    <t>SUBTOTAL</t>
  </si>
  <si>
    <t>IVA</t>
  </si>
  <si>
    <t>TOTAL</t>
  </si>
  <si>
    <t xml:space="preserve">                  FABRICACION Y MONTAJE DE ESTRUCTURAS A BASE DE PTR BLANCO DE 4"X4" PARA COLUMNAS DE CUBIERTA DE BAÑOS, INCLUYE:  PLACAS DE ANCLAJE DE 3/8, CORTES, MANIOBRAS, SOLDADURA, TRANSPORTACION, PRIMER ANTICORROSIVO ROJO OXIDO APLICADO SOBRE ESTRUCTURA METALICA Y ACABADO  PINTURA ESMALTE ALKIDALICO COMEX "100" U OSEL, SUMINISTRO, COLOCACION, MATERIALES, HERRAMIENTA Y MANO DE OBRA, ASI COMO TODO LO NECESARIO PARA SU CORRECTA EJECUCION, P.U.O.T.</t>
  </si>
  <si>
    <t xml:space="preserve">                  FABRICACION Y MONTAJE DE ESTRUCTURAS A BASE DE PTR BLANCO DE 2"X6" PARA TRABES DE CUBIERTA DE BAÑOS, INCLUYE:  PLACAS DE ANCLAJE DE 3/8, CORTES, MANIOBRAS, SOLDADURA, TRANSPORTACION, PRIMER ANTICORROSIVO ROJO OXIDO APLICADO SOBRE ESTRUCTURA METALICA Y ACABADO  PINTURA ESMALTE ALKIDALICO COMEX "100" U OSEL, SUMINISTRO, COLOCACION, MATERIALES, HERRAMIENTA Y MANO DE OBRA, ASI COMO TODO LO NECESARIO PARA SU CORRECTA EJECUCION, P.U.O.T.</t>
  </si>
  <si>
    <t xml:space="preserve">                   FABRICACION Y MONTAJE DE MODULO ESTRUCTURAS A BASE DE PTR 2"X4", PARA SOPORTES DE CUBIERTA DE BAÑOS, INCLUYE:  PLACAS DE CONEXION, CORTES, MANIOBRAS, SOLDADURA, TRANSPORTACION, PRIMER ANTICORROSIVO ROJO OXIDO APLICADO SOBRE ESTRUCTURA METALICA Y ACABADO  PINTURA ESMALTE ALKIDALICO COMEX "100" U OSEL, SUMINISTRO, COLOCACION, MATERIALES, HERRAMIENTA Y MANO DE OBRA, ASI COMO TODO LO NECESARIO PARA SU CORRECTA EJECUCION, P.U.O.T.</t>
  </si>
  <si>
    <t xml:space="preserve">                 TUBERIA DE PVC DE 4" DE DIAM. MARCA DURALON O SIMILAR, INCLUYE:EXCAVACION, PRUEBAS, RELLENO, COMPACTADO Y RETIRO DE MATERIAL PRODUCTO DE EXCAVACION A PUNTO DE RECOLECCION  (JJ), ASI COMO TODO LO NECESARIO PARA SU CORRECTA EJECUCION,  P.U.O.T.</t>
  </si>
  <si>
    <t xml:space="preserve">                 TENDIDO  HIDRAULICO A BASE DE TUBERIA  CPVC 3/4" AZUL , INCLUYE: MATERIALES, CONEXIONES, EXCAVACION, RELLENO MANO DE OBRA Y HERRAMIENTA NECESARIA PARA SU CORRECTA EJECUCION, P.U.O.T.</t>
  </si>
  <si>
    <t xml:space="preserve">                 SUMINISTRO Y COLOCACION DE REGISTRO DE PVC RECTANGULAR, INCLUYE: MATERIAL, MANO DE OBRA Y HERRAMIENTA NECESARIA PARA SU CORRECTA EJECUCION, P.U.O.T.</t>
  </si>
  <si>
    <t xml:space="preserve">         SUMINISTRO E INSTALACION DE RED DE TIERRAS PARA ATERRIZAR ESTRUCTURA DE CASETA DE BAÑOS INCLUYE: 15 METROS DE COBRE DESNUDO CALIBRE 4/0, 5 VARILLAS DE TIERRA, SOLDADURA CADWEL, REGRISTRO PARA MEDICION DE TIERRAS,  EXCAVACION,MANO DE OBRA TODO LO NECESARIO PARA SU CORRECTA INSTALACION ACORDE AL PLANO DE SUBESTACION,Y TODO LO NECESARIO PARA SU CORRECTA INSTALACION, P.U.O.T.</t>
  </si>
  <si>
    <t>SUMINISTRO E INSTALACION DE TABLERO DE DISTRIBUCION MARCA SQUARE-D TIPO QO  EN LA OPCION DE TABLERO ENSAMBLADO MODELO QO330L200G, FRENTE SOBREPONER DE ZAPATAS PRINCIPALES DE 200A,30 CIRCUITOS, CON KIT DE TIERRA PK27GTA, 3 FASES, 4 HILOS, DE MONTAJE SOBREPONER, INLCUYE TABLERO, INTERRUPTORES TERMOMAGNETICOS MARCO QO DE 10kA C.I. SEGUN CUADRO DE CARGAS, MANO DE OBRA POR FIJACION, MONTAJE Y CONEXIÓN, ASI COMO TODO LO NECESARIO PARA SU CORRECTA INSTALACION, SE INCLUYEN LOS SIGUIENTES INTERRUPTORES: (3) INTERRUTOR 1 POLO 15 A QO (3) INTERRUTOR 1 POLO 20 A QO (3), Y TODO LO NECESARIO PARA SU CORRECTA INSTALACION, P.U.O.T.</t>
  </si>
  <si>
    <t xml:space="preserve">                  LIMPIEZA Y DESPALME DE TERRENO INCLUYE: APILE Y RETIRO DE MATERIAL PRODUCTO DE LOS TRABAJOS , HERRAMIENTA Y MANO DE OBRA, ASI COMO TODO LO NECESARIO PARA SU CORRECTA EJECUCION, P.U.O.T.</t>
  </si>
  <si>
    <t xml:space="preserve">                  EXCAVACIÓN DE CAJÓN EN MATERIAL TIPO "B" DE 10 A 20 CM DE PROFUNDIDAD  INCLUYE: ACARREO DE MATERIAL HASTA BANCO DE CARGA Y APILE DE MATERIAL, HERRAMIENTA Y MANO DE OBRA, ASI COMO TODO LO NECESARIO PARA SU CORRECTA EJECUCION, P.U.O.T.</t>
  </si>
  <si>
    <t xml:space="preserve">      SUMINISTRO Y COLOCACION DE IMPERMEABILIZANTE ELASTOMERICO BLANCO A DOS MANOS, MALLA DE REFUERZO, CORTES Y RECORTES, INCLUYE: MATERIAL Y MANO DE OBRA, ASI COMO TODO LO NECESARIO PARA SU CORRECTA EJECUCION,  P.U.O.T.</t>
  </si>
  <si>
    <t xml:space="preserve">      SUMINISTRO Y COLOCACION DE CANCEL DE ALUMINIO LINEA ESPANOLA, ACABADO
NEGRO CON CRISTAL CLARO TEMPLADO DE 6 MM. INCLUYE: TODOS LOS ELEMENTOS
DE ACUERDO A FICHA TECNICA DE FABRICANTE, TRANSPORTE, ACARREOS HASTA EL
LUGAR DE SU COLOCACION, SUMINISTRO DE TODOS LOS MATERIALES DE FIJACION,
EQUIPO DE SEGURIDAD, MANO DE OBRA, HERRAMIENTA, TRAZO, NIVELACION, SELLADO
EN INTERIOR Y EXTERIOR, CON MEDIDAS GENERALES DE 1.95 M X 2.70 M Y TODO LO
NECESARIO PARA SU CORRECTA EJECUCION. P.U.O.T.</t>
  </si>
  <si>
    <t xml:space="preserve">      SUMINISTRO Y COLOCACION DE CANCEL DE ALUMINIO LINEA ESPANOLA, ACABADO
NEGRO DE 1 3/4""  CON CRISTAL CLARO TEMPLADO DE 6 MM. INCLUYE: TODOS LOS ELEMENTOS
DE ACUERDO A FICHA TECNICA DE FABRICANTE, TRANSPORTE, ACARREOS HASTA EL
LUGAR DE SU COLOCACION, SUMINISTRO DE TODOS LOS MATERIALES DE FIJACION,
EQUIPO DE SEGURIDAD, MANO DE OBRA, HERRAMIENTA, TRAZO, NIVELACION, SELLADO
EN INTERIOR Y EXTERIOR, CON MEDIDAS GENERALES DE 0.97 M X 2.70 M Y TODO LO
NECESARIO PARA SU CORRECTA EJECUCION. P.U.O.T.</t>
  </si>
  <si>
    <t xml:space="preserve">           SUMINISTRO Y COLOCACION DE CANCEL DE ALUMINIO LINEA ESPANOLA, ACABADO
NEGRO DE 1 3/4""  CON CRISTAL CLARO TEMPLADO DE 6 MM. INCLUYE: TODOS LOS ELEMENTOS
DE ACUERDO A FICHA TECNICA DE FABRICANTE, TRANSPORTE, ACARREOS HASTA EL
LUGAR DE SU COLOCACION, SUMINISTRO DE TODOS LOS MATERIALES DE FIJACION,
EQUIPO DE SEGURIDAD, MANO DE OBRA, HERRAMIENTA, TRAZO, NIVELACION, SELLADO
EN INTERIOR Y EXTERIOR, CON MEDIDAS GENERALES DE 2.00 M X 0.32 M Y TODO LO
NECESARIO PARA SU CORRECTA EJECUCION. " P.U.O.T.</t>
  </si>
  <si>
    <t xml:space="preserve">      SUMINISTRO Y COLOCACION DE PUERTA DOBLE CON ABATIMIENTO DOBLE DE CANCEL DE ALUMINIO LINEA ESPANOLA, ACABADO NEGRO DE 4" CON CRISTAL CLARO TEMPLADO DE 6 MM Y  BARRAS REDONDAS DE 1 1/4" DIAMETRO X 1.50 ML  DE ALUMINIO COLOR NATURAL COLOCADAS VERTICAL EN CADA PUERTA POR AMBOS LADOS PARA EMPUJAR Y JALAR LAS PUERTAS. INCLUYE: TODOS LOS ELEMENTOS DE ACUERDO A FICHA TECNICA DE FABRICANTE, TRANSPORTE, ACARREOS HASTA EL LUGAR DE SU COLOCACION, SUMINISTRO DE TODOS LOS MATERIALES DE FIJACION, EQUIPO DE SEGURIDAD, MANO DE OBRA, HERRAMIENTA, TRAZO, NIVELACION, SELLADO EN INTERIOR Y EXTERIOR, CON MEDIDAS GENERALES DE 2.00 M X 2.35 M Y TODO LO NECESARIO PARA SU CORRECTA EJECUCION. P.U.O.T.</t>
  </si>
  <si>
    <t xml:space="preserve">      APLICACIÓN DE PINTURA VINILICA EN MUROS DE FACHADA SUMINISTRO Y APLICACION DE PINTURA VINILICA LINEA BERELINTE DE LA MARCA BEREL O SIMILAR, COLORES INDICADOS EN PROYECTO, APLICADA CON MEDIOS MANUALES (BROCHA O RODILLO) DE ACUERDO A LAS ESPECIFICACIONES DEL FABRICANTE, HASTA UNA ALTURA DE 12.00 M. INCLUYE: LIMPIEZA DEL AREA DE TRABAJO, PROTECCION DE ZONAS ALEDANAS, PREPARACION Y FONDEO DE LA SUPERFICIE, ACARREOS HORIZONTALES Y VERTICALES, ANDAMIOS, MATERIALES, EQUIPO DE SEGURIDAD, HERRAMIENTA, MANO DE OBRA Y TODO LO NECESARIO PARA SU CORRECTA EJECUCION. P.U.O.T.</t>
  </si>
  <si>
    <t xml:space="preserve">      APLICACIÓN DE PINTURA VINILICA EN CIELO DE ÁREA DE BODEGA SUMINISTRO Y APLICACION DE PINTURA VINILICA LINEA BERELINTE DE LA MARCA BEREL O SIMILAR, COLORES INDICADOS EN PROYECTO, APLICADA CON MEDIOS MANUALES (BROCHA O RODILLO) DE ACUERDO A LAS ESPECIFICACIONES DEL FABRICANTE, HASTA UNA ALTURA DE 12.00 M. INCLUYE: LIMPIEZA DEL AREA DE TRABAJO, PROTECCION DE ZONAS ALEDANAS, PREPARACION Y FONDEO DE LA SUPERFICIE, ACARREOS HORIZONTALES Y VERTICALES, ANDAMIOS, MATERIALES, EQUIPO DE SEGURIDAD, HERRAMIENTA, MANO DE OBRA Y TODO LO NECESARIO PARA SU CORRECTA EJECUCION. P.U.O.T.</t>
  </si>
  <si>
    <t xml:space="preserve">                  FABRICACION DE LOSA DE CONCRETO DE 12 CMS DE ESPESOR, DE CONCRETO PREMEZCLADO CON MODULO DE RUPTURA DE 42 KG/CM2, T.M.A. 1 1/2", REV. 10+ 2.5, ACABADO FINO FLOTEADO REFORZADO CON MALLA 6X6-10/10 PARA TEMPERATURA, INCLUYE: SUMINISTRO DE TODOS LOS MATERIALES, ACARREOS DE LOS MATERIALES HASTA EL LUGAR DE LOS TRABAJOS, SUMINISTRO Y COLOCACION DE CONCRETO, MANIOBRAS LOCALES, CIMBRA METALICA, DESCIMBRA, VIBRADO, CURACRETO, SELLADO DE JUNTA Y TODO LO NECESARIO PARA SU CORRECTA TERMINACION. P.U.O.T.</t>
  </si>
  <si>
    <t xml:space="preserve">   SUMINISTRO Y FABRICACIÓN DE CUELLOS DE LONA AHULADA CAL. 10 FLEXIBLE PARA INTERCONEXION ENTRE EQUIPOS Y DUCTOS, EN LAS SIGUIENTES DIMENSIONES INCLUYE: TRAZOS, CORTES, DOBLECES, COLGANTEO, UNIONES, GRAPAS, ZETAS, SELLADO DE UNIONES CON VAPORTITE 550, PERNOS DE 1/4, CARGAS, DESPERDICIOS, FABRICADOS Y CUANTIFICADOS DE ACUERDO A TABLA DE INSTALACIONES AMERIC, ELEVACIONES, ANDAMIOS, MANO DE OBRA Y TODO LO NECESARIO PARA SU CORRECTA INSTALACION, P.U.O.T.</t>
  </si>
  <si>
    <t xml:space="preserve">   SUMINISTRO Y MONTAJE DE REJILLA DE TOMA DE AIRE EXTERIOR MODELO HR-CO FABRICADA EN ALUMINIO COLOR BLANCO DOVER, CON CONTROL DE VOLUMEN Y CUELLO CUADRADO DE LAS SIGUIENTES MEDIDAS, INCLUYENDO: FLETES, DESCARGAS, ACARREOS A CUALQUIER NIVEL, ELEMENTOS DE FIJACIÓN, MATERIALES, HERRAMIENTA, ANDAMIOS, MANO DE OBRA, PRUEBAS Y DESPERDICIOS.Y TODO LO NECESARIO PARA SU CORRECTA INSTALACION, P.U.O.T.</t>
  </si>
  <si>
    <t xml:space="preserve">   APLICACIÓN DE PINTURA VINILICA EN MUROS DE ÁREA DE TIRO DEPORTIVO SUMINISTRO Y APLICACION DE PINTURA VINILICA LINEA BERELINTE DE LA MARCA BEREL O SIMILAR, COLORES INDICADOS EN PROYECTO, APLICADA CON MEDIOS MANUALES (BROCHA O RODILLO) DE ACUERDO A LAS ESPECIFICACIONES DEL FABRICANTE, HASTA UNA ALTURA DE 12.00 M. INCLUYE: LIMPIEZA DEL AREA DE TRABAJO, PROTECCION DE ZONAS ALEDANAS, PREPARACION Y FONDEO DE LA SUPERFICIE, ACARREOS HORIZONTALES Y VERTICALES, ANDAMIOS, MATERIALES, EQUIPO DE SEGURIDAD, HERRAMIENTA, MANO DE OBRA Y TODO LO NECESARIO PARA SU CORRECTA EJECUCION, P.U.O.T.</t>
  </si>
  <si>
    <t xml:space="preserve">   APLICACIÓN DE PINTURA VINILICA EN CIELO DE ÁREA DE BODEGA SUMINISTRO Y APLICACION DE PINTURA VINILICA LINEA BERELINTE DE LA MARCA BEREL O SIMILAR, COLORES INDICADOS EN PROYECTO, APLICADA CON MEDIOS MANUALES (BROCHA O RODILLO) DE ACUERDO A LAS ESPECIFICACIONES DEL FABRICANTE, HASTA UNA ALTURA DE 12.00 M. INCLUYE: LIMPIEZA DEL AREA DE TRABAJO, PROTECCION DE ZONAS ALEDANAS, PREPARACION Y FONDEO DE LA SUPERFICIE, ACARREOS HORIZONTALES Y VERTICALES, ANDAMIOS, MATERIALES, EQUIPO DE SEGURIDAD, HERRAMIENTA, MANO DE OBRA Y TODO LO NECESARIO PARA SU CORRECTA EJECUCION. P.U.O.T.</t>
  </si>
  <si>
    <t xml:space="preserve">      TENDIDO  HIDRAULICO A BASE DE TUBERIA  CPVC 3/4" AZUL , INCLUYE: MATERIALES, CONEXIONES, EXCAVACION, RELLENO MANO DE OBRA Y HERRAMIENTA NECESARIA PARA SU CORRECTA EJECUCION. P.U.O.T.</t>
  </si>
  <si>
    <t xml:space="preserve">OBRA EXTERIOR </t>
  </si>
  <si>
    <t>HABILITADO DE CARCAMO DE REBOMBEO</t>
  </si>
  <si>
    <t>APD-CARC-01</t>
  </si>
  <si>
    <t>HABILITACIÓN DE CÁRCAMO DE BOMBEO, CONSISTE EN RETIRO DE ESTRUCTURA METÁLICA DAÑADA, COLOCACIÓN DE REFORZAMIENTO A BASE DE IPR 8X4X19.4KG/ML Y SOLERA DE 8X4X1/2”, Y COLOCACIÓN  DE MARCO PARA SERVICIO DE BOMBAS SUMERGIBLES, LIJADO DE ESTRUCTURA METÁLICA, COLOCACIÓN DE PRIMER Y PINTURA ESMALTE MARINA, SUMINISTRO Y COLOCACIÓN DE REFUERZOS Y PLACA ANTIDERRAPANTE, INCLUYE: EQUIPO, MATERIALES, HERRAMIENTA Y MANO DE OBRA, ASÍ COMO TODO LO NECESARIO PARA SU CORRECTA EJECUCIÓN. P.U.O.T.</t>
  </si>
  <si>
    <t>SEGUNDA ETAPA DE LA REHABILITACIÓN DEL CENTRO DE ALTO RENDIMIENTO (TIRO DEPORTIVO Y PARALANZAMIENTO), EN LA LOCALIDAD Y MUNICIPIO DE HERMOSILLO.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</si>
</sst>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quot;* #,##0.00_-;\-&quot;$&quot;* #,##0.00_-;_-&quot;$&quot;* &quot;-&quot;??_-;_-@_-"/>
    <numFmt numFmtId="43" formatCode="_-* #,##0.00_-;\-* #,##0.00_-;_-* &quot;-&quot;??_-;_-@_-"/>
    <numFmt numFmtId="164" formatCode="_-&quot;XDR&quot;* #,##0.00_-;\-&quot;XDR&quot;* #,##0.00_-;_-&quot;XDR&quot;* &quot;-&quot;??_-;_-@_-"/>
    <numFmt numFmtId="165" formatCode="_-[$$-80A]* #,##0.00_-;\-[$$-80A]* #,##0.00_-;_-[$$-80A]* &quot;-&quot;??_-;_-@_-"/>
    <numFmt numFmtId="166" formatCode="0.0"/>
    <numFmt numFmtId="167" formatCode="[$$-80A]#,##0.00"/>
    <numFmt numFmtId="168" formatCode="0.0000"/>
  </numFmts>
  <fonts count="18" x14ac:knownFonts="1">
    <font>
      <sz val="11"/>
      <color theme="1"/>
      <name val="Calibri"/>
      <family val="2"/>
      <scheme val="minor"/>
    </font>
    <font>
      <sz val="11"/>
      <color theme="1"/>
      <name val="Calibri"/>
      <family val="2"/>
      <scheme val="minor"/>
    </font>
    <font>
      <b/>
      <sz val="11"/>
      <color theme="1"/>
      <name val="Calibri"/>
      <family val="2"/>
      <scheme val="minor"/>
    </font>
    <font>
      <b/>
      <sz val="14"/>
      <name val="Arial"/>
      <family val="2"/>
    </font>
    <font>
      <sz val="10"/>
      <name val="Arial"/>
      <family val="2"/>
    </font>
    <font>
      <b/>
      <sz val="11"/>
      <name val="Arial"/>
      <family val="2"/>
    </font>
    <font>
      <b/>
      <sz val="10"/>
      <name val="Arial"/>
      <family val="2"/>
    </font>
    <font>
      <b/>
      <sz val="14"/>
      <color theme="0"/>
      <name val="Calibri"/>
      <family val="2"/>
      <scheme val="minor"/>
    </font>
    <font>
      <b/>
      <sz val="12"/>
      <color theme="0"/>
      <name val="Calibri"/>
      <family val="2"/>
      <scheme val="minor"/>
    </font>
    <font>
      <b/>
      <sz val="10"/>
      <color theme="1"/>
      <name val="Arial"/>
      <family val="2"/>
    </font>
    <font>
      <b/>
      <sz val="11"/>
      <color theme="1"/>
      <name val="Arial"/>
      <family val="2"/>
    </font>
    <font>
      <sz val="10"/>
      <color theme="1"/>
      <name val="Arial"/>
      <family val="2"/>
    </font>
    <font>
      <sz val="10"/>
      <color theme="1"/>
      <name val="Arial Narrow"/>
      <family val="2"/>
    </font>
    <font>
      <sz val="9"/>
      <color theme="1"/>
      <name val="Arial"/>
      <family val="2"/>
    </font>
    <font>
      <sz val="9"/>
      <name val="Arial"/>
      <family val="2"/>
    </font>
    <font>
      <b/>
      <sz val="10"/>
      <color theme="1"/>
      <name val="Arial Narrow"/>
      <family val="2"/>
    </font>
    <font>
      <sz val="11"/>
      <color rgb="FFC00000"/>
      <name val="Calibri"/>
      <family val="2"/>
      <scheme val="minor"/>
    </font>
    <font>
      <b/>
      <sz val="11"/>
      <name val="Calibri"/>
      <family val="2"/>
      <scheme val="minor"/>
    </font>
  </fonts>
  <fills count="6">
    <fill>
      <patternFill patternType="none"/>
    </fill>
    <fill>
      <patternFill patternType="gray125"/>
    </fill>
    <fill>
      <patternFill patternType="solid">
        <fgColor rgb="FFC00000"/>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3">
    <xf numFmtId="0" fontId="0" fillId="0" borderId="0"/>
    <xf numFmtId="43" fontId="1" fillId="0" borderId="0" applyFont="0" applyFill="0" applyBorder="0" applyAlignment="0" applyProtection="0"/>
    <xf numFmtId="164" fontId="1" fillId="0" borderId="0" applyFont="0" applyFill="0" applyBorder="0" applyAlignment="0" applyProtection="0"/>
  </cellStyleXfs>
  <cellXfs count="62">
    <xf numFmtId="0" fontId="0" fillId="0" borderId="0" xfId="0"/>
    <xf numFmtId="0" fontId="3" fillId="0" borderId="0" xfId="0" applyFont="1" applyAlignment="1">
      <alignment vertical="top"/>
    </xf>
    <xf numFmtId="0" fontId="4" fillId="0" borderId="0" xfId="0" applyFont="1" applyAlignment="1">
      <alignment vertical="top"/>
    </xf>
    <xf numFmtId="0" fontId="5" fillId="0" borderId="0" xfId="0" applyFont="1" applyAlignment="1">
      <alignment vertical="top"/>
    </xf>
    <xf numFmtId="0" fontId="6" fillId="0" borderId="0" xfId="0" applyFont="1" applyAlignment="1">
      <alignment vertical="top" wrapText="1"/>
    </xf>
    <xf numFmtId="0" fontId="4" fillId="0" borderId="0" xfId="0" applyFont="1" applyAlignment="1">
      <alignment vertical="top" wrapText="1"/>
    </xf>
    <xf numFmtId="43" fontId="6" fillId="0" borderId="0" xfId="1" applyFont="1" applyBorder="1" applyAlignment="1">
      <alignment vertical="top"/>
    </xf>
    <xf numFmtId="164" fontId="4" fillId="0" borderId="0" xfId="2" applyFont="1" applyBorder="1" applyAlignment="1">
      <alignment vertical="top"/>
    </xf>
    <xf numFmtId="43" fontId="4" fillId="0" borderId="0" xfId="1" applyFont="1" applyAlignment="1">
      <alignment vertical="top"/>
    </xf>
    <xf numFmtId="164" fontId="4" fillId="0" borderId="0" xfId="2" applyFont="1" applyBorder="1" applyAlignment="1">
      <alignment horizontal="left" vertical="top"/>
    </xf>
    <xf numFmtId="0" fontId="7" fillId="2" borderId="0" xfId="0" applyFont="1" applyFill="1"/>
    <xf numFmtId="0" fontId="7" fillId="2" borderId="0" xfId="0" applyFont="1" applyFill="1" applyAlignment="1">
      <alignment wrapText="1"/>
    </xf>
    <xf numFmtId="164" fontId="7" fillId="2" borderId="0" xfId="2" applyFont="1" applyFill="1"/>
    <xf numFmtId="165" fontId="8" fillId="2" borderId="0" xfId="2" applyNumberFormat="1" applyFont="1" applyFill="1" applyAlignment="1">
      <alignment wrapText="1"/>
    </xf>
    <xf numFmtId="166" fontId="9" fillId="3" borderId="1" xfId="0" applyNumberFormat="1" applyFont="1" applyFill="1" applyBorder="1" applyAlignment="1">
      <alignment horizontal="center" vertical="center" wrapText="1"/>
    </xf>
    <xf numFmtId="0" fontId="10" fillId="3" borderId="2" xfId="0" applyFont="1" applyFill="1" applyBorder="1" applyAlignment="1">
      <alignment vertical="top" wrapText="1"/>
    </xf>
    <xf numFmtId="0" fontId="11" fillId="3" borderId="1" xfId="0" applyFont="1" applyFill="1" applyBorder="1" applyAlignment="1">
      <alignment horizontal="center" vertical="center" wrapText="1"/>
    </xf>
    <xf numFmtId="2" fontId="12" fillId="3" borderId="1" xfId="0" applyNumberFormat="1" applyFont="1" applyFill="1" applyBorder="1" applyAlignment="1">
      <alignment horizontal="center" vertical="center"/>
    </xf>
    <xf numFmtId="44" fontId="12" fillId="3" borderId="1" xfId="0" applyNumberFormat="1" applyFont="1" applyFill="1" applyBorder="1" applyAlignment="1">
      <alignment horizontal="center" vertical="center"/>
    </xf>
    <xf numFmtId="167" fontId="11" fillId="3" borderId="3" xfId="0" applyNumberFormat="1" applyFont="1" applyFill="1" applyBorder="1" applyAlignment="1">
      <alignment vertical="center" wrapText="1"/>
    </xf>
    <xf numFmtId="166" fontId="9" fillId="4" borderId="1" xfId="0" applyNumberFormat="1" applyFont="1" applyFill="1" applyBorder="1" applyAlignment="1">
      <alignment horizontal="center" vertical="center" wrapText="1"/>
    </xf>
    <xf numFmtId="0" fontId="10" fillId="4" borderId="2" xfId="0" applyFont="1" applyFill="1" applyBorder="1" applyAlignment="1">
      <alignment vertical="top" wrapText="1"/>
    </xf>
    <xf numFmtId="0" fontId="11" fillId="4" borderId="1" xfId="0" applyFont="1" applyFill="1" applyBorder="1" applyAlignment="1">
      <alignment horizontal="center" vertical="center" wrapText="1"/>
    </xf>
    <xf numFmtId="2" fontId="12" fillId="4" borderId="1" xfId="0" applyNumberFormat="1" applyFont="1" applyFill="1" applyBorder="1" applyAlignment="1">
      <alignment horizontal="center" vertical="center"/>
    </xf>
    <xf numFmtId="44" fontId="12" fillId="4" borderId="1" xfId="0" applyNumberFormat="1" applyFont="1" applyFill="1" applyBorder="1" applyAlignment="1">
      <alignment horizontal="center" vertical="center"/>
    </xf>
    <xf numFmtId="167" fontId="11" fillId="4" borderId="3" xfId="0" applyNumberFormat="1" applyFont="1" applyFill="1" applyBorder="1" applyAlignment="1">
      <alignment vertical="center" wrapText="1"/>
    </xf>
    <xf numFmtId="166" fontId="11" fillId="5" borderId="1" xfId="0" applyNumberFormat="1" applyFont="1" applyFill="1" applyBorder="1" applyAlignment="1">
      <alignment horizontal="center" vertical="center" wrapText="1"/>
    </xf>
    <xf numFmtId="0" fontId="13" fillId="0" borderId="2" xfId="0" applyFont="1" applyBorder="1" applyAlignment="1">
      <alignment vertical="top" wrapText="1"/>
    </xf>
    <xf numFmtId="0" fontId="11" fillId="5" borderId="1" xfId="0" applyFont="1" applyFill="1" applyBorder="1" applyAlignment="1">
      <alignment horizontal="center" vertical="center" wrapText="1"/>
    </xf>
    <xf numFmtId="2" fontId="12" fillId="0" borderId="1" xfId="0" applyNumberFormat="1" applyFont="1" applyBorder="1" applyAlignment="1">
      <alignment horizontal="center" vertical="center"/>
    </xf>
    <xf numFmtId="44" fontId="12" fillId="0" borderId="1" xfId="0" applyNumberFormat="1" applyFont="1" applyBorder="1" applyAlignment="1">
      <alignment horizontal="center" vertical="center"/>
    </xf>
    <xf numFmtId="167" fontId="11" fillId="0" borderId="3" xfId="0" applyNumberFormat="1" applyFont="1" applyBorder="1" applyAlignment="1">
      <alignment vertical="center" wrapText="1"/>
    </xf>
    <xf numFmtId="0" fontId="0" fillId="0" borderId="0" xfId="0" applyAlignment="1">
      <alignment horizontal="center" vertical="center" wrapText="1"/>
    </xf>
    <xf numFmtId="0" fontId="14" fillId="0" borderId="2" xfId="0" applyFont="1" applyBorder="1" applyAlignment="1">
      <alignment vertical="top" wrapText="1"/>
    </xf>
    <xf numFmtId="0" fontId="2" fillId="4" borderId="0" xfId="0" applyFont="1" applyFill="1" applyAlignment="1">
      <alignment vertical="center" wrapText="1"/>
    </xf>
    <xf numFmtId="0" fontId="2" fillId="4" borderId="0" xfId="0" applyFont="1" applyFill="1" applyAlignment="1">
      <alignment horizontal="justify" wrapText="1"/>
    </xf>
    <xf numFmtId="0" fontId="2" fillId="4" borderId="0" xfId="0" applyFont="1" applyFill="1" applyAlignment="1">
      <alignment horizontal="center" vertical="center" wrapText="1"/>
    </xf>
    <xf numFmtId="164" fontId="2" fillId="4" borderId="0" xfId="2" applyFont="1" applyFill="1" applyAlignment="1">
      <alignment vertical="center" wrapText="1"/>
    </xf>
    <xf numFmtId="167" fontId="15" fillId="4" borderId="4" xfId="0" applyNumberFormat="1" applyFont="1" applyFill="1" applyBorder="1" applyAlignment="1">
      <alignment horizontal="center" vertical="center"/>
    </xf>
    <xf numFmtId="0" fontId="0" fillId="0" borderId="1" xfId="0" applyBorder="1" applyAlignment="1">
      <alignment horizontal="justify" vertical="top" wrapText="1"/>
    </xf>
    <xf numFmtId="0" fontId="0" fillId="0" borderId="1" xfId="0" applyBorder="1" applyAlignment="1">
      <alignment horizontal="center" vertical="center" wrapText="1"/>
    </xf>
    <xf numFmtId="4" fontId="0" fillId="0" borderId="1" xfId="0" applyNumberFormat="1" applyBorder="1" applyAlignment="1">
      <alignment horizontal="center" vertical="center" wrapText="1"/>
    </xf>
    <xf numFmtId="0" fontId="2" fillId="4" borderId="2" xfId="0" applyFont="1" applyFill="1" applyBorder="1" applyAlignment="1">
      <alignment vertical="center" wrapText="1"/>
    </xf>
    <xf numFmtId="0" fontId="2" fillId="4" borderId="5" xfId="0" applyFont="1" applyFill="1" applyBorder="1" applyAlignment="1">
      <alignment horizontal="justify" wrapText="1"/>
    </xf>
    <xf numFmtId="0" fontId="2" fillId="4" borderId="5" xfId="0" applyFont="1" applyFill="1" applyBorder="1" applyAlignment="1">
      <alignment horizontal="center" vertical="center" wrapText="1"/>
    </xf>
    <xf numFmtId="164" fontId="2" fillId="4" borderId="6" xfId="2" applyFont="1" applyFill="1" applyBorder="1" applyAlignment="1">
      <alignment vertical="center" wrapText="1"/>
    </xf>
    <xf numFmtId="44" fontId="15" fillId="4" borderId="1" xfId="0" applyNumberFormat="1" applyFont="1" applyFill="1" applyBorder="1" applyAlignment="1">
      <alignment horizontal="center" vertical="center"/>
    </xf>
    <xf numFmtId="0" fontId="0" fillId="0" borderId="1" xfId="0" applyBorder="1" applyAlignment="1">
      <alignment vertical="center" wrapText="1"/>
    </xf>
    <xf numFmtId="0" fontId="0" fillId="0" borderId="1" xfId="0" applyBorder="1" applyAlignment="1">
      <alignment horizontal="justify" wrapText="1"/>
    </xf>
    <xf numFmtId="44" fontId="15" fillId="4" borderId="4" xfId="0" applyNumberFormat="1" applyFont="1" applyFill="1" applyBorder="1" applyAlignment="1">
      <alignment horizontal="center" vertical="center"/>
    </xf>
    <xf numFmtId="0" fontId="17" fillId="4" borderId="7" xfId="0" applyFont="1" applyFill="1" applyBorder="1"/>
    <xf numFmtId="167" fontId="17" fillId="4" borderId="8" xfId="0" applyNumberFormat="1" applyFont="1" applyFill="1" applyBorder="1"/>
    <xf numFmtId="164" fontId="0" fillId="0" borderId="0" xfId="2" applyFont="1"/>
    <xf numFmtId="0" fontId="17" fillId="4" borderId="9" xfId="0" applyFont="1" applyFill="1" applyBorder="1"/>
    <xf numFmtId="0" fontId="17" fillId="4" borderId="10" xfId="0" applyFont="1" applyFill="1" applyBorder="1"/>
    <xf numFmtId="0" fontId="17" fillId="4" borderId="11" xfId="0" applyFont="1" applyFill="1" applyBorder="1"/>
    <xf numFmtId="167" fontId="17" fillId="4" borderId="12" xfId="0" applyNumberFormat="1" applyFont="1" applyFill="1" applyBorder="1"/>
    <xf numFmtId="165" fontId="0" fillId="0" borderId="0" xfId="2" applyNumberFormat="1" applyFont="1"/>
    <xf numFmtId="167" fontId="0" fillId="0" borderId="0" xfId="0" applyNumberFormat="1"/>
    <xf numFmtId="168" fontId="0" fillId="0" borderId="0" xfId="0" applyNumberFormat="1"/>
    <xf numFmtId="0" fontId="3" fillId="0" borderId="0" xfId="0" applyFont="1" applyAlignment="1">
      <alignment horizontal="center" vertical="top"/>
    </xf>
    <xf numFmtId="0" fontId="5" fillId="0" borderId="0" xfId="0" applyFont="1" applyAlignment="1">
      <alignment horizontal="center" vertical="top"/>
    </xf>
  </cellXfs>
  <cellStyles count="3">
    <cellStyle name="Millares" xfId="1" builtinId="3"/>
    <cellStyle name="Moneda" xfId="2"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44823</xdr:rowOff>
    </xdr:from>
    <xdr:to>
      <xdr:col>1</xdr:col>
      <xdr:colOff>1431850</xdr:colOff>
      <xdr:row>4</xdr:row>
      <xdr:rowOff>1</xdr:rowOff>
    </xdr:to>
    <xdr:pic>
      <xdr:nvPicPr>
        <xdr:cNvPr id="2" name="Imagen 1">
          <a:extLst>
            <a:ext uri="{FF2B5EF4-FFF2-40B4-BE49-F238E27FC236}">
              <a16:creationId xmlns:a16="http://schemas.microsoft.com/office/drawing/2014/main" id="{409950CF-B210-404C-B36F-325D079BBFE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44823"/>
          <a:ext cx="2491030" cy="1151518"/>
        </a:xfrm>
        <a:prstGeom prst="rect">
          <a:avLst/>
        </a:prstGeom>
      </xdr:spPr>
    </xdr:pic>
    <xdr:clientData/>
  </xdr:twoCellAnchor>
  <xdr:twoCellAnchor editAs="oneCell">
    <xdr:from>
      <xdr:col>4</xdr:col>
      <xdr:colOff>388736</xdr:colOff>
      <xdr:row>0</xdr:row>
      <xdr:rowOff>0</xdr:rowOff>
    </xdr:from>
    <xdr:to>
      <xdr:col>5</xdr:col>
      <xdr:colOff>1043907</xdr:colOff>
      <xdr:row>4</xdr:row>
      <xdr:rowOff>35859</xdr:rowOff>
    </xdr:to>
    <xdr:pic>
      <xdr:nvPicPr>
        <xdr:cNvPr id="3" name="Imagen 2">
          <a:extLst>
            <a:ext uri="{FF2B5EF4-FFF2-40B4-BE49-F238E27FC236}">
              <a16:creationId xmlns:a16="http://schemas.microsoft.com/office/drawing/2014/main" id="{374B4743-10C4-4E3B-904F-7E01740A5538}"/>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8366876" y="0"/>
          <a:ext cx="1638151" cy="1232199"/>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304"/>
  <sheetViews>
    <sheetView tabSelected="1" zoomScale="85" zoomScaleNormal="85" zoomScaleSheetLayoutView="85" workbookViewId="0">
      <selection activeCell="H5" sqref="H5"/>
    </sheetView>
  </sheetViews>
  <sheetFormatPr baseColWidth="10" defaultRowHeight="14.4" x14ac:dyDescent="0.3"/>
  <cols>
    <col min="1" max="1" width="15.44140625" customWidth="1"/>
    <col min="2" max="2" width="83" customWidth="1"/>
    <col min="3" max="3" width="6.44140625" customWidth="1"/>
    <col min="4" max="4" width="11.44140625" customWidth="1"/>
    <col min="5" max="5" width="14.33203125" customWidth="1"/>
    <col min="6" max="6" width="19.33203125" customWidth="1"/>
    <col min="8" max="8" width="17.21875" bestFit="1" customWidth="1"/>
    <col min="9" max="9" width="14.88671875" customWidth="1"/>
  </cols>
  <sheetData>
    <row r="2" spans="1:8" s="2" customFormat="1" ht="45" customHeight="1" x14ac:dyDescent="0.3">
      <c r="A2" s="60" t="s">
        <v>0</v>
      </c>
      <c r="B2" s="60"/>
      <c r="C2" s="60"/>
      <c r="D2" s="60"/>
      <c r="E2" s="60"/>
      <c r="F2" s="60"/>
      <c r="G2" s="1"/>
      <c r="H2" s="1"/>
    </row>
    <row r="3" spans="1:8" s="2" customFormat="1" ht="18.600000000000001" customHeight="1" x14ac:dyDescent="0.3">
      <c r="A3" s="61" t="s">
        <v>1</v>
      </c>
      <c r="B3" s="61"/>
      <c r="C3" s="61"/>
      <c r="D3" s="61"/>
      <c r="E3" s="61"/>
      <c r="F3" s="61"/>
      <c r="G3" s="3"/>
      <c r="H3" s="3"/>
    </row>
    <row r="4" spans="1:8" s="2" customFormat="1" ht="16.2" customHeight="1" x14ac:dyDescent="0.3">
      <c r="A4" s="61" t="s">
        <v>2</v>
      </c>
      <c r="B4" s="61"/>
      <c r="C4" s="61"/>
      <c r="D4" s="61"/>
      <c r="E4" s="61"/>
      <c r="F4" s="61"/>
      <c r="G4" s="3"/>
      <c r="H4" s="3"/>
    </row>
    <row r="5" spans="1:8" s="2" customFormat="1" ht="28.2" customHeight="1" x14ac:dyDescent="0.3">
      <c r="A5" s="4" t="s">
        <v>3</v>
      </c>
      <c r="B5" s="4" t="s">
        <v>557</v>
      </c>
      <c r="C5" s="4"/>
      <c r="D5" s="5"/>
      <c r="E5" s="6" t="s">
        <v>4</v>
      </c>
      <c r="F5" s="7" t="s">
        <v>5</v>
      </c>
      <c r="G5" s="6"/>
      <c r="H5" s="7"/>
    </row>
    <row r="6" spans="1:8" s="2" customFormat="1" ht="14.25" customHeight="1" x14ac:dyDescent="0.3">
      <c r="A6" s="4"/>
      <c r="B6" s="4"/>
      <c r="C6" s="4"/>
      <c r="D6" s="5"/>
      <c r="E6" s="8"/>
      <c r="F6" s="9"/>
      <c r="G6" s="8"/>
      <c r="H6" s="9"/>
    </row>
    <row r="7" spans="1:8" s="2" customFormat="1" ht="24.6" customHeight="1" x14ac:dyDescent="0.3">
      <c r="A7" s="4" t="s">
        <v>6</v>
      </c>
      <c r="B7" s="4" t="s">
        <v>7</v>
      </c>
      <c r="C7" s="4"/>
      <c r="D7" s="5"/>
      <c r="E7" s="6" t="s">
        <v>8</v>
      </c>
      <c r="F7" s="7" t="s">
        <v>9</v>
      </c>
      <c r="G7" s="6"/>
      <c r="H7" s="7"/>
    </row>
    <row r="9" spans="1:8" ht="18" x14ac:dyDescent="0.35">
      <c r="A9" s="10"/>
      <c r="B9" s="11" t="s">
        <v>10</v>
      </c>
      <c r="C9" s="10"/>
      <c r="D9" s="10"/>
      <c r="E9" s="12"/>
      <c r="F9" s="13">
        <f>+F10+F69+F97</f>
        <v>0</v>
      </c>
    </row>
    <row r="10" spans="1:8" x14ac:dyDescent="0.3">
      <c r="A10" s="14" t="s">
        <v>11</v>
      </c>
      <c r="B10" s="15" t="s">
        <v>12</v>
      </c>
      <c r="C10" s="16"/>
      <c r="D10" s="17"/>
      <c r="E10" s="18"/>
      <c r="F10" s="19">
        <f>+F11+F17+F24+F32+F37+F47+F60</f>
        <v>0</v>
      </c>
    </row>
    <row r="11" spans="1:8" x14ac:dyDescent="0.3">
      <c r="A11" s="20" t="s">
        <v>13</v>
      </c>
      <c r="B11" s="21" t="s">
        <v>14</v>
      </c>
      <c r="C11" s="22"/>
      <c r="D11" s="23"/>
      <c r="E11" s="24"/>
      <c r="F11" s="25">
        <f>+SUM(F12:F16)</f>
        <v>0</v>
      </c>
    </row>
    <row r="12" spans="1:8" ht="42" customHeight="1" x14ac:dyDescent="0.3">
      <c r="A12" s="26" t="s">
        <v>15</v>
      </c>
      <c r="B12" s="27" t="s">
        <v>16</v>
      </c>
      <c r="C12" s="28" t="s">
        <v>17</v>
      </c>
      <c r="D12" s="29">
        <v>100</v>
      </c>
      <c r="E12" s="30">
        <v>0</v>
      </c>
      <c r="F12" s="31">
        <f>ROUND(+E12*D12,2)</f>
        <v>0</v>
      </c>
      <c r="G12" s="32"/>
    </row>
    <row r="13" spans="1:8" ht="51" customHeight="1" x14ac:dyDescent="0.3">
      <c r="A13" s="26" t="s">
        <v>18</v>
      </c>
      <c r="B13" s="27" t="s">
        <v>19</v>
      </c>
      <c r="C13" s="28" t="s">
        <v>17</v>
      </c>
      <c r="D13" s="29">
        <v>93.66</v>
      </c>
      <c r="E13" s="30">
        <v>0</v>
      </c>
      <c r="F13" s="31">
        <f>ROUND(+E13*D13,2)</f>
        <v>0</v>
      </c>
      <c r="G13" s="32"/>
    </row>
    <row r="14" spans="1:8" ht="50.4" customHeight="1" x14ac:dyDescent="0.3">
      <c r="A14" s="26" t="s">
        <v>20</v>
      </c>
      <c r="B14" s="27" t="s">
        <v>21</v>
      </c>
      <c r="C14" s="28" t="s">
        <v>17</v>
      </c>
      <c r="D14" s="29">
        <v>93.66</v>
      </c>
      <c r="E14" s="30">
        <v>0</v>
      </c>
      <c r="F14" s="31">
        <f>ROUND(+E14*D14,2)</f>
        <v>0</v>
      </c>
      <c r="G14" s="32"/>
    </row>
    <row r="15" spans="1:8" ht="51" customHeight="1" x14ac:dyDescent="0.3">
      <c r="A15" s="26" t="s">
        <v>22</v>
      </c>
      <c r="B15" s="27" t="s">
        <v>23</v>
      </c>
      <c r="C15" s="28" t="s">
        <v>17</v>
      </c>
      <c r="D15" s="29">
        <v>93.66</v>
      </c>
      <c r="E15" s="30">
        <v>0</v>
      </c>
      <c r="F15" s="31">
        <f>ROUND(+E15*D15,2)</f>
        <v>0</v>
      </c>
      <c r="G15" s="32"/>
    </row>
    <row r="16" spans="1:8" ht="49.5" customHeight="1" x14ac:dyDescent="0.3">
      <c r="A16" s="26" t="s">
        <v>24</v>
      </c>
      <c r="B16" s="27" t="s">
        <v>25</v>
      </c>
      <c r="C16" s="28" t="s">
        <v>17</v>
      </c>
      <c r="D16" s="29">
        <v>90</v>
      </c>
      <c r="E16" s="30">
        <v>0</v>
      </c>
      <c r="F16" s="31">
        <f>ROUND(+E16*D16,2)</f>
        <v>0</v>
      </c>
      <c r="G16" s="32"/>
    </row>
    <row r="17" spans="1:7" x14ac:dyDescent="0.3">
      <c r="A17" s="20" t="s">
        <v>26</v>
      </c>
      <c r="B17" s="21" t="s">
        <v>27</v>
      </c>
      <c r="C17" s="22"/>
      <c r="D17" s="23"/>
      <c r="E17" s="24"/>
      <c r="F17" s="25">
        <f>+SUM(F18:F23)</f>
        <v>0</v>
      </c>
    </row>
    <row r="18" spans="1:7" ht="45.6" x14ac:dyDescent="0.3">
      <c r="A18" s="26" t="s">
        <v>28</v>
      </c>
      <c r="B18" s="27" t="s">
        <v>29</v>
      </c>
      <c r="C18" s="28" t="s">
        <v>30</v>
      </c>
      <c r="D18" s="29">
        <v>56</v>
      </c>
      <c r="E18" s="30">
        <v>0</v>
      </c>
      <c r="F18" s="31">
        <f>ROUND(+E18*D18,2)</f>
        <v>0</v>
      </c>
    </row>
    <row r="19" spans="1:7" ht="56.25" customHeight="1" x14ac:dyDescent="0.3">
      <c r="A19" s="26" t="s">
        <v>31</v>
      </c>
      <c r="B19" s="27" t="s">
        <v>32</v>
      </c>
      <c r="C19" s="28" t="s">
        <v>33</v>
      </c>
      <c r="D19" s="29">
        <v>14</v>
      </c>
      <c r="E19" s="30">
        <v>0</v>
      </c>
      <c r="F19" s="31">
        <f>ROUND(+E19*D19,2)</f>
        <v>0</v>
      </c>
    </row>
    <row r="20" spans="1:7" ht="45.75" customHeight="1" x14ac:dyDescent="0.3">
      <c r="A20" s="26" t="s">
        <v>34</v>
      </c>
      <c r="B20" s="27" t="s">
        <v>35</v>
      </c>
      <c r="C20" s="28" t="s">
        <v>17</v>
      </c>
      <c r="D20" s="29">
        <v>97.97</v>
      </c>
      <c r="E20" s="30">
        <v>0</v>
      </c>
      <c r="F20" s="31">
        <f>ROUND(+E20*D20,2)</f>
        <v>0</v>
      </c>
      <c r="G20" s="32"/>
    </row>
    <row r="21" spans="1:7" ht="51" customHeight="1" x14ac:dyDescent="0.3">
      <c r="A21" s="26" t="s">
        <v>36</v>
      </c>
      <c r="B21" s="27" t="s">
        <v>37</v>
      </c>
      <c r="C21" s="28" t="s">
        <v>30</v>
      </c>
      <c r="D21" s="29">
        <v>56</v>
      </c>
      <c r="E21" s="30">
        <v>0</v>
      </c>
      <c r="F21" s="31">
        <f t="shared" ref="F21:F22" si="0">ROUND(+E21*D21,2)</f>
        <v>0</v>
      </c>
    </row>
    <row r="22" spans="1:7" ht="52.5" customHeight="1" x14ac:dyDescent="0.3">
      <c r="A22" s="26" t="s">
        <v>38</v>
      </c>
      <c r="B22" s="27" t="s">
        <v>39</v>
      </c>
      <c r="C22" s="28" t="s">
        <v>40</v>
      </c>
      <c r="D22" s="29">
        <v>14</v>
      </c>
      <c r="E22" s="30">
        <v>0</v>
      </c>
      <c r="F22" s="31">
        <f t="shared" si="0"/>
        <v>0</v>
      </c>
    </row>
    <row r="23" spans="1:7" ht="68.400000000000006" x14ac:dyDescent="0.3">
      <c r="A23" s="26" t="s">
        <v>41</v>
      </c>
      <c r="B23" s="27" t="s">
        <v>42</v>
      </c>
      <c r="C23" s="28" t="s">
        <v>17</v>
      </c>
      <c r="D23" s="29">
        <v>93.66</v>
      </c>
      <c r="E23" s="30">
        <v>0</v>
      </c>
      <c r="F23" s="31">
        <f>ROUND(+E23*D23,2)</f>
        <v>0</v>
      </c>
    </row>
    <row r="24" spans="1:7" x14ac:dyDescent="0.3">
      <c r="A24" s="20" t="s">
        <v>43</v>
      </c>
      <c r="B24" s="21" t="s">
        <v>44</v>
      </c>
      <c r="C24" s="22"/>
      <c r="D24" s="23"/>
      <c r="E24" s="24"/>
      <c r="F24" s="25">
        <f>+SUM(F25:F31)</f>
        <v>0</v>
      </c>
    </row>
    <row r="25" spans="1:7" ht="45.6" x14ac:dyDescent="0.3">
      <c r="A25" s="26" t="s">
        <v>45</v>
      </c>
      <c r="B25" s="27" t="s">
        <v>46</v>
      </c>
      <c r="C25" s="28" t="s">
        <v>40</v>
      </c>
      <c r="D25" s="29">
        <v>31</v>
      </c>
      <c r="E25" s="30">
        <v>0</v>
      </c>
      <c r="F25" s="31">
        <f t="shared" ref="F25:F30" si="1">ROUND(+E25*D25,2)</f>
        <v>0</v>
      </c>
    </row>
    <row r="26" spans="1:7" ht="68.400000000000006" x14ac:dyDescent="0.3">
      <c r="A26" s="26" t="s">
        <v>47</v>
      </c>
      <c r="B26" s="27" t="s">
        <v>530</v>
      </c>
      <c r="C26" s="28" t="s">
        <v>30</v>
      </c>
      <c r="D26" s="29">
        <v>51.3</v>
      </c>
      <c r="E26" s="30">
        <v>0</v>
      </c>
      <c r="F26" s="31">
        <f t="shared" si="1"/>
        <v>0</v>
      </c>
    </row>
    <row r="27" spans="1:7" ht="75.75" customHeight="1" x14ac:dyDescent="0.3">
      <c r="A27" s="26" t="s">
        <v>48</v>
      </c>
      <c r="B27" s="27" t="s">
        <v>531</v>
      </c>
      <c r="C27" s="28" t="s">
        <v>30</v>
      </c>
      <c r="D27" s="29">
        <v>14.81</v>
      </c>
      <c r="E27" s="30">
        <v>0</v>
      </c>
      <c r="F27" s="31">
        <f t="shared" si="1"/>
        <v>0</v>
      </c>
    </row>
    <row r="28" spans="1:7" ht="74.25" customHeight="1" x14ac:dyDescent="0.3">
      <c r="A28" s="26" t="s">
        <v>49</v>
      </c>
      <c r="B28" s="27" t="s">
        <v>532</v>
      </c>
      <c r="C28" s="28" t="s">
        <v>30</v>
      </c>
      <c r="D28" s="29">
        <v>69.38</v>
      </c>
      <c r="E28" s="30">
        <v>0</v>
      </c>
      <c r="F28" s="31">
        <f t="shared" si="1"/>
        <v>0</v>
      </c>
    </row>
    <row r="29" spans="1:7" ht="86.25" customHeight="1" x14ac:dyDescent="0.3">
      <c r="A29" s="26" t="s">
        <v>50</v>
      </c>
      <c r="B29" s="27" t="s">
        <v>51</v>
      </c>
      <c r="C29" s="28" t="s">
        <v>40</v>
      </c>
      <c r="D29" s="29">
        <v>18</v>
      </c>
      <c r="E29" s="30">
        <v>0</v>
      </c>
      <c r="F29" s="31">
        <f t="shared" si="1"/>
        <v>0</v>
      </c>
    </row>
    <row r="30" spans="1:7" ht="45.6" x14ac:dyDescent="0.3">
      <c r="A30" s="26" t="s">
        <v>52</v>
      </c>
      <c r="B30" s="27" t="s">
        <v>53</v>
      </c>
      <c r="C30" s="28" t="s">
        <v>17</v>
      </c>
      <c r="D30" s="29">
        <v>152</v>
      </c>
      <c r="E30" s="30">
        <v>0</v>
      </c>
      <c r="F30" s="31">
        <f t="shared" si="1"/>
        <v>0</v>
      </c>
    </row>
    <row r="31" spans="1:7" ht="45.6" x14ac:dyDescent="0.3">
      <c r="A31" s="26" t="s">
        <v>54</v>
      </c>
      <c r="B31" s="27" t="s">
        <v>55</v>
      </c>
      <c r="C31" s="28" t="s">
        <v>17</v>
      </c>
      <c r="D31" s="29">
        <v>91.6</v>
      </c>
      <c r="E31" s="30">
        <v>0</v>
      </c>
      <c r="F31" s="31">
        <f>ROUND(+E31*D31,1)</f>
        <v>0</v>
      </c>
    </row>
    <row r="32" spans="1:7" x14ac:dyDescent="0.3">
      <c r="A32" s="20" t="s">
        <v>56</v>
      </c>
      <c r="B32" s="21" t="s">
        <v>57</v>
      </c>
      <c r="C32" s="22"/>
      <c r="D32" s="23"/>
      <c r="E32" s="24"/>
      <c r="F32" s="25">
        <f>+SUM(F33:F36)</f>
        <v>0</v>
      </c>
    </row>
    <row r="33" spans="1:7" ht="124.5" customHeight="1" x14ac:dyDescent="0.3">
      <c r="A33" s="26" t="s">
        <v>58</v>
      </c>
      <c r="B33" s="27" t="s">
        <v>59</v>
      </c>
      <c r="C33" s="28" t="s">
        <v>40</v>
      </c>
      <c r="D33" s="29">
        <v>2</v>
      </c>
      <c r="E33" s="30">
        <v>0</v>
      </c>
      <c r="F33" s="31">
        <f>ROUND(+E33*D33,2)</f>
        <v>0</v>
      </c>
      <c r="G33" s="32"/>
    </row>
    <row r="34" spans="1:7" ht="53.25" customHeight="1" x14ac:dyDescent="0.3">
      <c r="A34" s="26" t="s">
        <v>60</v>
      </c>
      <c r="B34" s="27" t="s">
        <v>61</v>
      </c>
      <c r="C34" s="28" t="s">
        <v>40</v>
      </c>
      <c r="D34" s="29">
        <v>2</v>
      </c>
      <c r="E34" s="30">
        <v>0</v>
      </c>
      <c r="F34" s="31">
        <f>ROUND(+E34*D34,2)</f>
        <v>0</v>
      </c>
      <c r="G34" s="32"/>
    </row>
    <row r="35" spans="1:7" ht="124.5" customHeight="1" x14ac:dyDescent="0.3">
      <c r="A35" s="26" t="s">
        <v>62</v>
      </c>
      <c r="B35" s="27" t="s">
        <v>63</v>
      </c>
      <c r="C35" s="28" t="s">
        <v>40</v>
      </c>
      <c r="D35" s="29">
        <v>1</v>
      </c>
      <c r="E35" s="30">
        <v>0</v>
      </c>
      <c r="F35" s="31">
        <f>ROUND(+E35*D35,2)</f>
        <v>0</v>
      </c>
      <c r="G35" s="32"/>
    </row>
    <row r="36" spans="1:7" ht="50.25" customHeight="1" x14ac:dyDescent="0.3">
      <c r="A36" s="26" t="s">
        <v>64</v>
      </c>
      <c r="B36" s="27" t="s">
        <v>65</v>
      </c>
      <c r="C36" s="28" t="s">
        <v>40</v>
      </c>
      <c r="D36" s="29">
        <v>1</v>
      </c>
      <c r="E36" s="30">
        <v>0</v>
      </c>
      <c r="F36" s="31">
        <f>ROUND(+E36*D36,2)</f>
        <v>0</v>
      </c>
      <c r="G36" s="32"/>
    </row>
    <row r="37" spans="1:7" x14ac:dyDescent="0.3">
      <c r="A37" s="20" t="s">
        <v>66</v>
      </c>
      <c r="B37" s="21" t="s">
        <v>67</v>
      </c>
      <c r="C37" s="22"/>
      <c r="D37" s="23"/>
      <c r="E37" s="24"/>
      <c r="F37" s="25">
        <f>+SUM(F38:F46)</f>
        <v>0</v>
      </c>
    </row>
    <row r="38" spans="1:7" ht="45.6" x14ac:dyDescent="0.3">
      <c r="A38" s="26" t="s">
        <v>68</v>
      </c>
      <c r="B38" s="33" t="s">
        <v>69</v>
      </c>
      <c r="C38" s="28" t="s">
        <v>40</v>
      </c>
      <c r="D38" s="29">
        <v>2</v>
      </c>
      <c r="E38" s="30">
        <v>0</v>
      </c>
      <c r="F38" s="31">
        <f>ROUND(+E38*D38,2)</f>
        <v>0</v>
      </c>
    </row>
    <row r="39" spans="1:7" ht="57" x14ac:dyDescent="0.3">
      <c r="A39" s="26" t="s">
        <v>70</v>
      </c>
      <c r="B39" s="27" t="s">
        <v>71</v>
      </c>
      <c r="C39" s="28" t="s">
        <v>40</v>
      </c>
      <c r="D39" s="29">
        <v>4</v>
      </c>
      <c r="E39" s="30">
        <v>0</v>
      </c>
      <c r="F39" s="31">
        <f>ROUND(+E39*D39,2)</f>
        <v>0</v>
      </c>
    </row>
    <row r="40" spans="1:7" ht="45.6" x14ac:dyDescent="0.3">
      <c r="A40" s="26" t="s">
        <v>72</v>
      </c>
      <c r="B40" s="27" t="s">
        <v>73</v>
      </c>
      <c r="C40" s="28" t="s">
        <v>40</v>
      </c>
      <c r="D40" s="29">
        <v>4</v>
      </c>
      <c r="E40" s="30">
        <v>0</v>
      </c>
      <c r="F40" s="31">
        <f>ROUND(+E40*D40,2)</f>
        <v>0</v>
      </c>
    </row>
    <row r="41" spans="1:7" ht="45.6" x14ac:dyDescent="0.3">
      <c r="A41" s="26" t="s">
        <v>74</v>
      </c>
      <c r="B41" s="27" t="s">
        <v>75</v>
      </c>
      <c r="C41" s="28" t="s">
        <v>17</v>
      </c>
      <c r="D41" s="29">
        <v>34.869999999999997</v>
      </c>
      <c r="E41" s="30">
        <v>0</v>
      </c>
      <c r="F41" s="31">
        <f>ROUND(+E41*D41,2)</f>
        <v>0</v>
      </c>
    </row>
    <row r="42" spans="1:7" ht="51" customHeight="1" x14ac:dyDescent="0.3">
      <c r="A42" s="26" t="s">
        <v>76</v>
      </c>
      <c r="B42" s="27" t="s">
        <v>77</v>
      </c>
      <c r="C42" s="28" t="s">
        <v>17</v>
      </c>
      <c r="D42" s="29">
        <v>5.7</v>
      </c>
      <c r="E42" s="30">
        <v>0</v>
      </c>
      <c r="F42" s="31">
        <f>ROUND(+E42*D42,2)</f>
        <v>0</v>
      </c>
    </row>
    <row r="43" spans="1:7" ht="58.5" customHeight="1" x14ac:dyDescent="0.3">
      <c r="A43" s="26" t="s">
        <v>78</v>
      </c>
      <c r="B43" s="27" t="s">
        <v>79</v>
      </c>
      <c r="C43" s="28" t="s">
        <v>30</v>
      </c>
      <c r="D43" s="29">
        <v>5.2</v>
      </c>
      <c r="E43" s="30">
        <v>0</v>
      </c>
      <c r="F43" s="31">
        <f t="shared" ref="F43" si="2">ROUND(+E43*D43,2)</f>
        <v>0</v>
      </c>
    </row>
    <row r="44" spans="1:7" ht="57" x14ac:dyDescent="0.3">
      <c r="A44" s="26" t="s">
        <v>80</v>
      </c>
      <c r="B44" s="27" t="s">
        <v>81</v>
      </c>
      <c r="C44" s="28" t="s">
        <v>40</v>
      </c>
      <c r="D44" s="29">
        <v>2</v>
      </c>
      <c r="E44" s="30">
        <v>0</v>
      </c>
      <c r="F44" s="31">
        <f>ROUND(+E44*D44,2)</f>
        <v>0</v>
      </c>
    </row>
    <row r="45" spans="1:7" ht="63" customHeight="1" x14ac:dyDescent="0.3">
      <c r="A45" s="26" t="s">
        <v>82</v>
      </c>
      <c r="B45" s="27" t="s">
        <v>83</v>
      </c>
      <c r="C45" s="28" t="s">
        <v>40</v>
      </c>
      <c r="D45" s="29">
        <v>2</v>
      </c>
      <c r="E45" s="30">
        <v>0</v>
      </c>
      <c r="F45" s="31">
        <f>ROUND(+E45*D45,2)</f>
        <v>0</v>
      </c>
    </row>
    <row r="46" spans="1:7" ht="54.75" customHeight="1" x14ac:dyDescent="0.3">
      <c r="A46" s="26" t="s">
        <v>84</v>
      </c>
      <c r="B46" s="27" t="s">
        <v>85</v>
      </c>
      <c r="C46" s="28" t="s">
        <v>40</v>
      </c>
      <c r="D46" s="29">
        <v>13</v>
      </c>
      <c r="E46" s="30">
        <v>0</v>
      </c>
      <c r="F46" s="31">
        <f>ROUND(+E46*D46,2)</f>
        <v>0</v>
      </c>
    </row>
    <row r="47" spans="1:7" x14ac:dyDescent="0.3">
      <c r="A47" s="20" t="s">
        <v>86</v>
      </c>
      <c r="B47" s="21" t="s">
        <v>87</v>
      </c>
      <c r="C47" s="22"/>
      <c r="D47" s="23"/>
      <c r="E47" s="24"/>
      <c r="F47" s="25">
        <f>+SUM(F48:F59)</f>
        <v>0</v>
      </c>
    </row>
    <row r="48" spans="1:7" ht="45.6" x14ac:dyDescent="0.3">
      <c r="A48" s="26" t="s">
        <v>88</v>
      </c>
      <c r="B48" s="27" t="s">
        <v>89</v>
      </c>
      <c r="C48" s="28" t="s">
        <v>90</v>
      </c>
      <c r="D48" s="29">
        <v>10</v>
      </c>
      <c r="E48" s="30">
        <v>0</v>
      </c>
      <c r="F48" s="31">
        <f t="shared" ref="F48:F59" si="3">ROUND(+E48*D48,2)</f>
        <v>0</v>
      </c>
    </row>
    <row r="49" spans="1:8" ht="34.200000000000003" x14ac:dyDescent="0.3">
      <c r="A49" s="26" t="s">
        <v>91</v>
      </c>
      <c r="B49" s="27" t="s">
        <v>92</v>
      </c>
      <c r="C49" s="28" t="s">
        <v>40</v>
      </c>
      <c r="D49" s="29">
        <v>1</v>
      </c>
      <c r="E49" s="30">
        <v>0</v>
      </c>
      <c r="F49" s="31">
        <f t="shared" si="3"/>
        <v>0</v>
      </c>
    </row>
    <row r="50" spans="1:8" ht="61.5" customHeight="1" x14ac:dyDescent="0.3">
      <c r="A50" s="26" t="s">
        <v>93</v>
      </c>
      <c r="B50" s="27" t="s">
        <v>94</v>
      </c>
      <c r="C50" s="28" t="s">
        <v>90</v>
      </c>
      <c r="D50" s="29">
        <v>12</v>
      </c>
      <c r="E50" s="30">
        <v>0</v>
      </c>
      <c r="F50" s="31">
        <f t="shared" si="3"/>
        <v>0</v>
      </c>
    </row>
    <row r="51" spans="1:8" ht="54" customHeight="1" x14ac:dyDescent="0.3">
      <c r="A51" s="26" t="s">
        <v>95</v>
      </c>
      <c r="B51" s="27" t="s">
        <v>533</v>
      </c>
      <c r="C51" s="28" t="s">
        <v>30</v>
      </c>
      <c r="D51" s="29">
        <v>13</v>
      </c>
      <c r="E51" s="30">
        <v>0</v>
      </c>
      <c r="F51" s="31">
        <f t="shared" si="3"/>
        <v>0</v>
      </c>
      <c r="G51" s="32"/>
    </row>
    <row r="52" spans="1:8" ht="45.6" x14ac:dyDescent="0.3">
      <c r="A52" s="26" t="s">
        <v>96</v>
      </c>
      <c r="B52" s="27" t="s">
        <v>97</v>
      </c>
      <c r="C52" s="28" t="s">
        <v>33</v>
      </c>
      <c r="D52" s="29">
        <v>1</v>
      </c>
      <c r="E52" s="30">
        <v>0</v>
      </c>
      <c r="F52" s="31">
        <f t="shared" si="3"/>
        <v>0</v>
      </c>
      <c r="G52" s="32"/>
    </row>
    <row r="53" spans="1:8" ht="34.200000000000003" x14ac:dyDescent="0.3">
      <c r="A53" s="26" t="s">
        <v>98</v>
      </c>
      <c r="B53" s="27" t="s">
        <v>534</v>
      </c>
      <c r="C53" s="28" t="s">
        <v>30</v>
      </c>
      <c r="D53" s="29">
        <v>110</v>
      </c>
      <c r="E53" s="30">
        <v>0</v>
      </c>
      <c r="F53" s="31">
        <f t="shared" si="3"/>
        <v>0</v>
      </c>
      <c r="G53" s="32"/>
    </row>
    <row r="54" spans="1:8" ht="34.200000000000003" x14ac:dyDescent="0.3">
      <c r="A54" s="26" t="s">
        <v>99</v>
      </c>
      <c r="B54" s="27" t="s">
        <v>100</v>
      </c>
      <c r="C54" s="28" t="s">
        <v>40</v>
      </c>
      <c r="D54" s="29">
        <v>2</v>
      </c>
      <c r="E54" s="30">
        <v>0</v>
      </c>
      <c r="F54" s="31">
        <f t="shared" si="3"/>
        <v>0</v>
      </c>
    </row>
    <row r="55" spans="1:8" ht="40.200000000000003" customHeight="1" x14ac:dyDescent="0.3">
      <c r="A55" s="26" t="s">
        <v>101</v>
      </c>
      <c r="B55" s="27" t="s">
        <v>535</v>
      </c>
      <c r="C55" s="28" t="s">
        <v>40</v>
      </c>
      <c r="D55" s="29">
        <v>1</v>
      </c>
      <c r="E55" s="30">
        <v>0</v>
      </c>
      <c r="F55" s="31">
        <f t="shared" si="3"/>
        <v>0</v>
      </c>
    </row>
    <row r="56" spans="1:8" ht="49.8" customHeight="1" x14ac:dyDescent="0.3">
      <c r="A56" s="26" t="s">
        <v>102</v>
      </c>
      <c r="B56" s="27" t="s">
        <v>103</v>
      </c>
      <c r="C56" s="28" t="s">
        <v>40</v>
      </c>
      <c r="D56" s="29">
        <v>2</v>
      </c>
      <c r="E56" s="30">
        <v>0</v>
      </c>
      <c r="F56" s="31">
        <f t="shared" si="3"/>
        <v>0</v>
      </c>
    </row>
    <row r="57" spans="1:8" ht="45.6" x14ac:dyDescent="0.3">
      <c r="A57" s="26" t="s">
        <v>104</v>
      </c>
      <c r="B57" s="27" t="s">
        <v>105</v>
      </c>
      <c r="C57" s="28" t="s">
        <v>40</v>
      </c>
      <c r="D57" s="29">
        <v>3</v>
      </c>
      <c r="E57" s="30">
        <v>0</v>
      </c>
      <c r="F57" s="31">
        <f t="shared" si="3"/>
        <v>0</v>
      </c>
    </row>
    <row r="58" spans="1:8" ht="34.200000000000003" x14ac:dyDescent="0.3">
      <c r="A58" s="26" t="s">
        <v>106</v>
      </c>
      <c r="B58" s="27" t="s">
        <v>107</v>
      </c>
      <c r="C58" s="28" t="s">
        <v>40</v>
      </c>
      <c r="D58" s="29">
        <v>1</v>
      </c>
      <c r="E58" s="30">
        <v>0</v>
      </c>
      <c r="F58" s="31">
        <f t="shared" si="3"/>
        <v>0</v>
      </c>
    </row>
    <row r="59" spans="1:8" ht="45.6" x14ac:dyDescent="0.3">
      <c r="A59" s="26" t="s">
        <v>108</v>
      </c>
      <c r="B59" s="33" t="s">
        <v>109</v>
      </c>
      <c r="C59" s="28" t="s">
        <v>40</v>
      </c>
      <c r="D59" s="29">
        <v>1</v>
      </c>
      <c r="E59" s="30">
        <v>0</v>
      </c>
      <c r="F59" s="31">
        <f t="shared" si="3"/>
        <v>0</v>
      </c>
      <c r="H59" s="31"/>
    </row>
    <row r="60" spans="1:8" x14ac:dyDescent="0.3">
      <c r="A60" s="34" t="s">
        <v>110</v>
      </c>
      <c r="B60" s="35" t="s">
        <v>111</v>
      </c>
      <c r="C60" s="36"/>
      <c r="D60" s="36"/>
      <c r="E60" s="37"/>
      <c r="F60" s="38">
        <f>+SUM(F61:F68)</f>
        <v>0</v>
      </c>
    </row>
    <row r="61" spans="1:8" ht="63.75" customHeight="1" x14ac:dyDescent="0.3">
      <c r="A61" s="26" t="s">
        <v>112</v>
      </c>
      <c r="B61" s="27" t="s">
        <v>113</v>
      </c>
      <c r="C61" s="28" t="s">
        <v>30</v>
      </c>
      <c r="D61" s="29">
        <v>17</v>
      </c>
      <c r="E61" s="30">
        <v>0</v>
      </c>
      <c r="F61" s="31">
        <f>ROUND(+E61*D61,2)</f>
        <v>0</v>
      </c>
    </row>
    <row r="62" spans="1:8" ht="53.25" customHeight="1" x14ac:dyDescent="0.3">
      <c r="A62" s="26" t="s">
        <v>114</v>
      </c>
      <c r="B62" s="39" t="s">
        <v>115</v>
      </c>
      <c r="C62" s="40" t="s">
        <v>30</v>
      </c>
      <c r="D62" s="41">
        <v>17</v>
      </c>
      <c r="E62" s="30">
        <v>0</v>
      </c>
      <c r="F62" s="30">
        <f t="shared" ref="F62:F68" si="4">ROUND(+E62*D62,2)</f>
        <v>0</v>
      </c>
    </row>
    <row r="63" spans="1:8" ht="86.4" x14ac:dyDescent="0.3">
      <c r="A63" s="26" t="s">
        <v>116</v>
      </c>
      <c r="B63" s="39" t="s">
        <v>117</v>
      </c>
      <c r="C63" s="40" t="s">
        <v>30</v>
      </c>
      <c r="D63" s="41">
        <v>17</v>
      </c>
      <c r="E63" s="30">
        <v>0</v>
      </c>
      <c r="F63" s="30">
        <f t="shared" si="4"/>
        <v>0</v>
      </c>
    </row>
    <row r="64" spans="1:8" ht="43.2" x14ac:dyDescent="0.3">
      <c r="A64" s="26" t="s">
        <v>118</v>
      </c>
      <c r="B64" s="39" t="s">
        <v>119</v>
      </c>
      <c r="C64" s="40" t="s">
        <v>30</v>
      </c>
      <c r="D64" s="41">
        <v>17</v>
      </c>
      <c r="E64" s="30">
        <v>0</v>
      </c>
      <c r="F64" s="30">
        <f t="shared" si="4"/>
        <v>0</v>
      </c>
    </row>
    <row r="65" spans="1:6" ht="57.6" x14ac:dyDescent="0.3">
      <c r="A65" s="26" t="s">
        <v>120</v>
      </c>
      <c r="B65" s="39" t="s">
        <v>121</v>
      </c>
      <c r="C65" s="40" t="s">
        <v>30</v>
      </c>
      <c r="D65" s="41">
        <v>17</v>
      </c>
      <c r="E65" s="30">
        <v>0</v>
      </c>
      <c r="F65" s="30">
        <f t="shared" si="4"/>
        <v>0</v>
      </c>
    </row>
    <row r="66" spans="1:6" ht="57.6" x14ac:dyDescent="0.3">
      <c r="A66" s="26" t="s">
        <v>122</v>
      </c>
      <c r="B66" s="39" t="s">
        <v>123</v>
      </c>
      <c r="C66" s="40" t="s">
        <v>30</v>
      </c>
      <c r="D66" s="41">
        <v>17</v>
      </c>
      <c r="E66" s="30">
        <v>0</v>
      </c>
      <c r="F66" s="30">
        <f t="shared" si="4"/>
        <v>0</v>
      </c>
    </row>
    <row r="67" spans="1:6" ht="43.2" x14ac:dyDescent="0.3">
      <c r="A67" s="26" t="s">
        <v>124</v>
      </c>
      <c r="B67" s="39" t="s">
        <v>125</v>
      </c>
      <c r="C67" s="40" t="s">
        <v>33</v>
      </c>
      <c r="D67" s="41">
        <v>1</v>
      </c>
      <c r="E67" s="30">
        <v>0</v>
      </c>
      <c r="F67" s="30">
        <f t="shared" si="4"/>
        <v>0</v>
      </c>
    </row>
    <row r="68" spans="1:6" ht="43.2" x14ac:dyDescent="0.3">
      <c r="A68" s="26" t="s">
        <v>126</v>
      </c>
      <c r="B68" s="39" t="s">
        <v>127</v>
      </c>
      <c r="C68" s="40" t="s">
        <v>33</v>
      </c>
      <c r="D68" s="41">
        <v>1</v>
      </c>
      <c r="E68" s="30">
        <v>0</v>
      </c>
      <c r="F68" s="30">
        <f t="shared" si="4"/>
        <v>0</v>
      </c>
    </row>
    <row r="69" spans="1:6" x14ac:dyDescent="0.3">
      <c r="A69" s="14" t="s">
        <v>128</v>
      </c>
      <c r="B69" s="15" t="s">
        <v>129</v>
      </c>
      <c r="C69" s="16"/>
      <c r="D69" s="17"/>
      <c r="E69" s="18"/>
      <c r="F69" s="19">
        <f>+F70+F72+F74+F76+F78+F81+F85</f>
        <v>0</v>
      </c>
    </row>
    <row r="70" spans="1:6" x14ac:dyDescent="0.3">
      <c r="A70" s="42" t="s">
        <v>130</v>
      </c>
      <c r="B70" s="43" t="s">
        <v>131</v>
      </c>
      <c r="C70" s="44"/>
      <c r="D70" s="44"/>
      <c r="E70" s="45"/>
      <c r="F70" s="46">
        <f>+SUM(F71)</f>
        <v>0</v>
      </c>
    </row>
    <row r="71" spans="1:6" ht="76.5" customHeight="1" x14ac:dyDescent="0.3">
      <c r="A71" s="47" t="s">
        <v>132</v>
      </c>
      <c r="B71" s="39" t="s">
        <v>536</v>
      </c>
      <c r="C71" s="40" t="s">
        <v>133</v>
      </c>
      <c r="D71" s="40">
        <v>6</v>
      </c>
      <c r="E71" s="30">
        <v>0</v>
      </c>
      <c r="F71" s="30">
        <f t="shared" ref="F71" si="5">ROUND(+E71*D71,2)</f>
        <v>0</v>
      </c>
    </row>
    <row r="72" spans="1:6" x14ac:dyDescent="0.3">
      <c r="A72" s="34" t="s">
        <v>134</v>
      </c>
      <c r="B72" s="35" t="s">
        <v>135</v>
      </c>
      <c r="C72" s="36"/>
      <c r="D72" s="36"/>
      <c r="E72" s="37"/>
      <c r="F72" s="46">
        <f>+SUM(F73:F73)</f>
        <v>0</v>
      </c>
    </row>
    <row r="73" spans="1:6" ht="115.2" x14ac:dyDescent="0.3">
      <c r="A73" s="47" t="s">
        <v>136</v>
      </c>
      <c r="B73" s="48" t="s">
        <v>537</v>
      </c>
      <c r="C73" s="40" t="s">
        <v>40</v>
      </c>
      <c r="D73" s="40">
        <v>1</v>
      </c>
      <c r="E73" s="30">
        <v>0</v>
      </c>
      <c r="F73" s="30">
        <f t="shared" ref="F73" si="6">ROUND(+E73*D73,2)</f>
        <v>0</v>
      </c>
    </row>
    <row r="74" spans="1:6" x14ac:dyDescent="0.3">
      <c r="A74" s="34" t="s">
        <v>137</v>
      </c>
      <c r="B74" s="35" t="s">
        <v>138</v>
      </c>
      <c r="C74" s="36"/>
      <c r="D74" s="36"/>
      <c r="E74" s="37"/>
      <c r="F74" s="46">
        <f>+SUM(F75:F75)</f>
        <v>0</v>
      </c>
    </row>
    <row r="75" spans="1:6" ht="66" customHeight="1" x14ac:dyDescent="0.3">
      <c r="A75" s="47" t="s">
        <v>139</v>
      </c>
      <c r="B75" s="39" t="s">
        <v>140</v>
      </c>
      <c r="C75" s="40" t="s">
        <v>40</v>
      </c>
      <c r="D75" s="41">
        <v>10</v>
      </c>
      <c r="E75" s="30">
        <v>0</v>
      </c>
      <c r="F75" s="30">
        <f t="shared" ref="F75" si="7">ROUND(+E75*D75,2)</f>
        <v>0</v>
      </c>
    </row>
    <row r="76" spans="1:6" x14ac:dyDescent="0.3">
      <c r="A76" s="34" t="s">
        <v>141</v>
      </c>
      <c r="B76" s="35" t="s">
        <v>142</v>
      </c>
      <c r="C76" s="36"/>
      <c r="D76" s="36"/>
      <c r="E76" s="37"/>
      <c r="F76" s="46">
        <f>+SUM(F77)</f>
        <v>0</v>
      </c>
    </row>
    <row r="77" spans="1:6" ht="115.5" customHeight="1" x14ac:dyDescent="0.3">
      <c r="A77" s="47" t="s">
        <v>143</v>
      </c>
      <c r="B77" s="39" t="s">
        <v>144</v>
      </c>
      <c r="C77" s="40" t="s">
        <v>40</v>
      </c>
      <c r="D77" s="41">
        <v>5</v>
      </c>
      <c r="E77" s="30">
        <v>0</v>
      </c>
      <c r="F77" s="30">
        <f t="shared" ref="F77" si="8">ROUND(+E77*D77,2)</f>
        <v>0</v>
      </c>
    </row>
    <row r="78" spans="1:6" x14ac:dyDescent="0.3">
      <c r="A78" s="34" t="s">
        <v>145</v>
      </c>
      <c r="B78" s="35" t="s">
        <v>146</v>
      </c>
      <c r="C78" s="36"/>
      <c r="D78" s="36"/>
      <c r="E78" s="37"/>
      <c r="F78" s="46">
        <f>+SUM(F79:F80)</f>
        <v>0</v>
      </c>
    </row>
    <row r="79" spans="1:6" ht="100.8" x14ac:dyDescent="0.3">
      <c r="A79" s="47" t="s">
        <v>147</v>
      </c>
      <c r="B79" s="39" t="s">
        <v>148</v>
      </c>
      <c r="C79" s="40" t="s">
        <v>40</v>
      </c>
      <c r="D79" s="41">
        <v>7</v>
      </c>
      <c r="E79" s="30">
        <v>0</v>
      </c>
      <c r="F79" s="30">
        <f t="shared" ref="F79:F80" si="9">ROUND(+E79*D79,2)</f>
        <v>0</v>
      </c>
    </row>
    <row r="80" spans="1:6" ht="121.2" customHeight="1" x14ac:dyDescent="0.3">
      <c r="A80" s="47" t="s">
        <v>149</v>
      </c>
      <c r="B80" s="39" t="s">
        <v>150</v>
      </c>
      <c r="C80" s="40" t="s">
        <v>40</v>
      </c>
      <c r="D80" s="41">
        <v>2</v>
      </c>
      <c r="E80" s="30">
        <v>0</v>
      </c>
      <c r="F80" s="30">
        <f t="shared" si="9"/>
        <v>0</v>
      </c>
    </row>
    <row r="81" spans="1:6" x14ac:dyDescent="0.3">
      <c r="A81" s="34" t="s">
        <v>151</v>
      </c>
      <c r="B81" s="35" t="s">
        <v>152</v>
      </c>
      <c r="C81" s="36"/>
      <c r="D81" s="36"/>
      <c r="E81" s="37"/>
      <c r="F81" s="49">
        <f>+SUM(F82:F84)</f>
        <v>0</v>
      </c>
    </row>
    <row r="82" spans="1:6" ht="51.75" customHeight="1" x14ac:dyDescent="0.3">
      <c r="A82" s="47" t="s">
        <v>153</v>
      </c>
      <c r="B82" s="39" t="s">
        <v>154</v>
      </c>
      <c r="C82" s="40" t="s">
        <v>90</v>
      </c>
      <c r="D82" s="41">
        <v>10</v>
      </c>
      <c r="E82" s="30">
        <v>0</v>
      </c>
      <c r="F82" s="30">
        <f t="shared" ref="F82:F84" si="10">ROUND(+E82*D82,2)</f>
        <v>0</v>
      </c>
    </row>
    <row r="83" spans="1:6" ht="65.25" customHeight="1" x14ac:dyDescent="0.3">
      <c r="A83" s="47" t="s">
        <v>155</v>
      </c>
      <c r="B83" s="39" t="s">
        <v>156</v>
      </c>
      <c r="C83" s="40" t="s">
        <v>90</v>
      </c>
      <c r="D83" s="41">
        <v>5</v>
      </c>
      <c r="E83" s="30">
        <v>0</v>
      </c>
      <c r="F83" s="30">
        <f t="shared" si="10"/>
        <v>0</v>
      </c>
    </row>
    <row r="84" spans="1:6" ht="55.8" customHeight="1" x14ac:dyDescent="0.3">
      <c r="A84" s="47" t="s">
        <v>157</v>
      </c>
      <c r="B84" s="39" t="s">
        <v>158</v>
      </c>
      <c r="C84" s="40" t="s">
        <v>90</v>
      </c>
      <c r="D84" s="41">
        <v>9</v>
      </c>
      <c r="E84" s="30">
        <v>0</v>
      </c>
      <c r="F84" s="30">
        <f t="shared" si="10"/>
        <v>0</v>
      </c>
    </row>
    <row r="85" spans="1:6" x14ac:dyDescent="0.3">
      <c r="A85" s="34" t="s">
        <v>159</v>
      </c>
      <c r="B85" s="35" t="s">
        <v>160</v>
      </c>
      <c r="C85" s="36"/>
      <c r="D85" s="36"/>
      <c r="E85" s="37"/>
      <c r="F85" s="49">
        <f>+SUM(F86:F96)</f>
        <v>0</v>
      </c>
    </row>
    <row r="86" spans="1:6" ht="28.8" x14ac:dyDescent="0.3">
      <c r="A86" s="47" t="s">
        <v>161</v>
      </c>
      <c r="B86" s="39" t="s">
        <v>162</v>
      </c>
      <c r="C86" s="40" t="s">
        <v>40</v>
      </c>
      <c r="D86" s="41">
        <v>5</v>
      </c>
      <c r="E86" s="30">
        <v>0</v>
      </c>
      <c r="F86" s="30">
        <f t="shared" ref="F86:F96" si="11">ROUND(+E86*D86,2)</f>
        <v>0</v>
      </c>
    </row>
    <row r="87" spans="1:6" ht="57.6" x14ac:dyDescent="0.3">
      <c r="A87" s="47" t="s">
        <v>163</v>
      </c>
      <c r="B87" s="39" t="s">
        <v>164</v>
      </c>
      <c r="C87" s="40" t="s">
        <v>30</v>
      </c>
      <c r="D87" s="41">
        <v>45</v>
      </c>
      <c r="E87" s="30">
        <v>0</v>
      </c>
      <c r="F87" s="30">
        <f t="shared" si="11"/>
        <v>0</v>
      </c>
    </row>
    <row r="88" spans="1:6" ht="43.2" x14ac:dyDescent="0.3">
      <c r="A88" s="47" t="s">
        <v>165</v>
      </c>
      <c r="B88" s="39" t="s">
        <v>166</v>
      </c>
      <c r="C88" s="40" t="s">
        <v>30</v>
      </c>
      <c r="D88" s="41">
        <v>12</v>
      </c>
      <c r="E88" s="30">
        <v>0</v>
      </c>
      <c r="F88" s="30">
        <f t="shared" si="11"/>
        <v>0</v>
      </c>
    </row>
    <row r="89" spans="1:6" ht="47.25" customHeight="1" x14ac:dyDescent="0.3">
      <c r="A89" s="47" t="s">
        <v>167</v>
      </c>
      <c r="B89" s="39" t="s">
        <v>168</v>
      </c>
      <c r="C89" s="40" t="s">
        <v>30</v>
      </c>
      <c r="D89" s="41">
        <v>50</v>
      </c>
      <c r="E89" s="30">
        <v>0</v>
      </c>
      <c r="F89" s="30">
        <f t="shared" si="11"/>
        <v>0</v>
      </c>
    </row>
    <row r="90" spans="1:6" ht="43.2" x14ac:dyDescent="0.3">
      <c r="A90" s="47" t="s">
        <v>169</v>
      </c>
      <c r="B90" s="39" t="s">
        <v>168</v>
      </c>
      <c r="C90" s="40" t="s">
        <v>30</v>
      </c>
      <c r="D90" s="41">
        <v>50</v>
      </c>
      <c r="E90" s="30">
        <v>0</v>
      </c>
      <c r="F90" s="30">
        <f t="shared" si="11"/>
        <v>0</v>
      </c>
    </row>
    <row r="91" spans="1:6" ht="28.8" x14ac:dyDescent="0.3">
      <c r="A91" s="47" t="s">
        <v>170</v>
      </c>
      <c r="B91" s="39" t="s">
        <v>171</v>
      </c>
      <c r="C91" s="40" t="s">
        <v>40</v>
      </c>
      <c r="D91" s="41">
        <v>2</v>
      </c>
      <c r="E91" s="30">
        <v>0</v>
      </c>
      <c r="F91" s="30">
        <f t="shared" si="11"/>
        <v>0</v>
      </c>
    </row>
    <row r="92" spans="1:6" ht="43.2" x14ac:dyDescent="0.3">
      <c r="A92" s="47" t="s">
        <v>172</v>
      </c>
      <c r="B92" s="39" t="s">
        <v>173</v>
      </c>
      <c r="C92" s="40" t="s">
        <v>40</v>
      </c>
      <c r="D92" s="41">
        <v>1</v>
      </c>
      <c r="E92" s="30">
        <v>0</v>
      </c>
      <c r="F92" s="30">
        <f t="shared" si="11"/>
        <v>0</v>
      </c>
    </row>
    <row r="93" spans="1:6" ht="43.2" x14ac:dyDescent="0.3">
      <c r="A93" s="47" t="s">
        <v>174</v>
      </c>
      <c r="B93" s="39" t="s">
        <v>175</v>
      </c>
      <c r="C93" s="40" t="s">
        <v>40</v>
      </c>
      <c r="D93" s="41">
        <v>1</v>
      </c>
      <c r="E93" s="30">
        <v>0</v>
      </c>
      <c r="F93" s="30">
        <f t="shared" si="11"/>
        <v>0</v>
      </c>
    </row>
    <row r="94" spans="1:6" ht="49.5" customHeight="1" x14ac:dyDescent="0.3">
      <c r="A94" s="47" t="s">
        <v>176</v>
      </c>
      <c r="B94" s="39" t="s">
        <v>177</v>
      </c>
      <c r="C94" s="40" t="s">
        <v>30</v>
      </c>
      <c r="D94" s="41">
        <v>50</v>
      </c>
      <c r="E94" s="30">
        <v>0</v>
      </c>
      <c r="F94" s="30">
        <f t="shared" si="11"/>
        <v>0</v>
      </c>
    </row>
    <row r="95" spans="1:6" ht="43.2" x14ac:dyDescent="0.3">
      <c r="A95" s="47" t="s">
        <v>178</v>
      </c>
      <c r="B95" s="39" t="s">
        <v>179</v>
      </c>
      <c r="C95" s="40" t="s">
        <v>30</v>
      </c>
      <c r="D95" s="41">
        <v>50</v>
      </c>
      <c r="E95" s="30">
        <v>0</v>
      </c>
      <c r="F95" s="30">
        <f t="shared" si="11"/>
        <v>0</v>
      </c>
    </row>
    <row r="96" spans="1:6" ht="43.2" x14ac:dyDescent="0.3">
      <c r="A96" s="47" t="s">
        <v>180</v>
      </c>
      <c r="B96" s="39" t="s">
        <v>181</v>
      </c>
      <c r="C96" s="40" t="s">
        <v>30</v>
      </c>
      <c r="D96" s="41">
        <v>50</v>
      </c>
      <c r="E96" s="30">
        <v>0</v>
      </c>
      <c r="F96" s="30">
        <f t="shared" si="11"/>
        <v>0</v>
      </c>
    </row>
    <row r="97" spans="1:7" x14ac:dyDescent="0.3">
      <c r="A97" s="14" t="s">
        <v>182</v>
      </c>
      <c r="B97" s="15" t="s">
        <v>183</v>
      </c>
      <c r="C97" s="16"/>
      <c r="D97" s="17"/>
      <c r="E97" s="18"/>
      <c r="F97" s="19">
        <f>+F98+F103</f>
        <v>0</v>
      </c>
    </row>
    <row r="98" spans="1:7" x14ac:dyDescent="0.3">
      <c r="A98" s="20" t="s">
        <v>184</v>
      </c>
      <c r="B98" s="21" t="s">
        <v>14</v>
      </c>
      <c r="C98" s="22"/>
      <c r="D98" s="23"/>
      <c r="E98" s="24"/>
      <c r="F98" s="25">
        <f>+SUM(F99:F104)</f>
        <v>0</v>
      </c>
    </row>
    <row r="99" spans="1:7" ht="34.200000000000003" x14ac:dyDescent="0.3">
      <c r="A99" s="47" t="s">
        <v>185</v>
      </c>
      <c r="B99" s="27" t="s">
        <v>538</v>
      </c>
      <c r="C99" s="28" t="s">
        <v>17</v>
      </c>
      <c r="D99" s="29">
        <v>115</v>
      </c>
      <c r="E99" s="30">
        <v>0</v>
      </c>
      <c r="F99" s="31">
        <f t="shared" ref="F99:F107" si="12">ROUND(+E99*D99,2)</f>
        <v>0</v>
      </c>
    </row>
    <row r="100" spans="1:7" ht="45.6" x14ac:dyDescent="0.3">
      <c r="A100" s="47" t="s">
        <v>186</v>
      </c>
      <c r="B100" s="27" t="s">
        <v>19</v>
      </c>
      <c r="C100" s="28" t="s">
        <v>17</v>
      </c>
      <c r="D100" s="29">
        <v>110</v>
      </c>
      <c r="E100" s="30">
        <v>0</v>
      </c>
      <c r="F100" s="31">
        <f t="shared" si="12"/>
        <v>0</v>
      </c>
    </row>
    <row r="101" spans="1:7" ht="48.6" customHeight="1" x14ac:dyDescent="0.3">
      <c r="A101" s="47" t="s">
        <v>187</v>
      </c>
      <c r="B101" s="27" t="s">
        <v>539</v>
      </c>
      <c r="C101" s="28" t="s">
        <v>17</v>
      </c>
      <c r="D101" s="29">
        <v>115</v>
      </c>
      <c r="E101" s="30">
        <v>0</v>
      </c>
      <c r="F101" s="31">
        <f t="shared" si="12"/>
        <v>0</v>
      </c>
    </row>
    <row r="102" spans="1:7" ht="45.6" x14ac:dyDescent="0.3">
      <c r="A102" s="47" t="s">
        <v>188</v>
      </c>
      <c r="B102" s="27" t="s">
        <v>23</v>
      </c>
      <c r="C102" s="28" t="s">
        <v>17</v>
      </c>
      <c r="D102" s="29">
        <v>115</v>
      </c>
      <c r="E102" s="30">
        <v>0</v>
      </c>
      <c r="F102" s="31">
        <f t="shared" si="12"/>
        <v>0</v>
      </c>
    </row>
    <row r="103" spans="1:7" x14ac:dyDescent="0.3">
      <c r="A103" s="20" t="s">
        <v>189</v>
      </c>
      <c r="B103" s="21" t="s">
        <v>57</v>
      </c>
      <c r="C103" s="22"/>
      <c r="D103" s="23"/>
      <c r="E103" s="24"/>
      <c r="F103" s="25">
        <f>+SUM(F104:F107)</f>
        <v>0</v>
      </c>
    </row>
    <row r="104" spans="1:7" ht="68.400000000000006" x14ac:dyDescent="0.3">
      <c r="A104" s="26" t="s">
        <v>190</v>
      </c>
      <c r="B104" s="27" t="s">
        <v>191</v>
      </c>
      <c r="C104" s="28" t="s">
        <v>17</v>
      </c>
      <c r="D104" s="29">
        <v>94</v>
      </c>
      <c r="E104" s="30">
        <v>0</v>
      </c>
      <c r="F104" s="31">
        <f t="shared" si="12"/>
        <v>0</v>
      </c>
    </row>
    <row r="105" spans="1:7" ht="66" customHeight="1" x14ac:dyDescent="0.3">
      <c r="A105" s="26" t="s">
        <v>192</v>
      </c>
      <c r="B105" s="27" t="s">
        <v>193</v>
      </c>
      <c r="C105" s="28" t="s">
        <v>30</v>
      </c>
      <c r="D105" s="29">
        <v>75</v>
      </c>
      <c r="E105" s="30">
        <v>0</v>
      </c>
      <c r="F105" s="31">
        <f t="shared" si="12"/>
        <v>0</v>
      </c>
    </row>
    <row r="106" spans="1:7" ht="68.400000000000006" x14ac:dyDescent="0.3">
      <c r="A106" s="26" t="s">
        <v>194</v>
      </c>
      <c r="B106" s="27" t="s">
        <v>191</v>
      </c>
      <c r="C106" s="28" t="s">
        <v>17</v>
      </c>
      <c r="D106" s="29">
        <v>6</v>
      </c>
      <c r="E106" s="30">
        <v>0</v>
      </c>
      <c r="F106" s="31">
        <f t="shared" si="12"/>
        <v>0</v>
      </c>
    </row>
    <row r="107" spans="1:7" ht="51" customHeight="1" x14ac:dyDescent="0.3">
      <c r="A107" s="26" t="s">
        <v>195</v>
      </c>
      <c r="B107" s="27" t="s">
        <v>196</v>
      </c>
      <c r="C107" s="28" t="s">
        <v>197</v>
      </c>
      <c r="D107" s="29">
        <v>10</v>
      </c>
      <c r="E107" s="30">
        <v>0</v>
      </c>
      <c r="F107" s="31">
        <f t="shared" si="12"/>
        <v>0</v>
      </c>
    </row>
    <row r="108" spans="1:7" ht="18" x14ac:dyDescent="0.35">
      <c r="A108" s="10"/>
      <c r="B108" s="11" t="s">
        <v>200</v>
      </c>
      <c r="C108" s="10"/>
      <c r="D108" s="10"/>
      <c r="E108" s="12"/>
      <c r="F108" s="13">
        <f>+F109+F124+F171+F221+F249+F291</f>
        <v>0</v>
      </c>
    </row>
    <row r="109" spans="1:7" x14ac:dyDescent="0.3">
      <c r="A109" s="14" t="s">
        <v>128</v>
      </c>
      <c r="B109" s="15" t="s">
        <v>201</v>
      </c>
      <c r="C109" s="16"/>
      <c r="D109" s="17"/>
      <c r="E109" s="18"/>
      <c r="F109" s="19">
        <f>+F110+F116</f>
        <v>0</v>
      </c>
    </row>
    <row r="110" spans="1:7" x14ac:dyDescent="0.3">
      <c r="A110" s="20" t="s">
        <v>130</v>
      </c>
      <c r="B110" s="21" t="s">
        <v>14</v>
      </c>
      <c r="C110" s="22"/>
      <c r="D110" s="23"/>
      <c r="E110" s="24"/>
      <c r="F110" s="25">
        <f>+SUM(F111:F115)</f>
        <v>0</v>
      </c>
    </row>
    <row r="111" spans="1:7" ht="42" customHeight="1" x14ac:dyDescent="0.3">
      <c r="A111" s="26" t="s">
        <v>202</v>
      </c>
      <c r="B111" s="27" t="s">
        <v>203</v>
      </c>
      <c r="C111" s="28" t="s">
        <v>17</v>
      </c>
      <c r="D111" s="29">
        <v>68</v>
      </c>
      <c r="E111" s="30">
        <v>0</v>
      </c>
      <c r="F111" s="31">
        <f>ROUND(+E111*D111,2)</f>
        <v>0</v>
      </c>
      <c r="G111" s="32"/>
    </row>
    <row r="112" spans="1:7" ht="51" customHeight="1" x14ac:dyDescent="0.3">
      <c r="A112" s="26" t="s">
        <v>204</v>
      </c>
      <c r="B112" s="27" t="s">
        <v>205</v>
      </c>
      <c r="C112" s="28" t="s">
        <v>17</v>
      </c>
      <c r="D112" s="29">
        <v>91</v>
      </c>
      <c r="E112" s="30">
        <v>0</v>
      </c>
      <c r="F112" s="31">
        <f>ROUND(+E112*D112,2)</f>
        <v>0</v>
      </c>
      <c r="G112" s="32"/>
    </row>
    <row r="113" spans="1:10" ht="41.25" customHeight="1" x14ac:dyDescent="0.3">
      <c r="A113" s="26" t="s">
        <v>206</v>
      </c>
      <c r="B113" s="27" t="s">
        <v>207</v>
      </c>
      <c r="C113" s="28" t="s">
        <v>197</v>
      </c>
      <c r="D113" s="29">
        <v>14</v>
      </c>
      <c r="E113" s="30">
        <v>0</v>
      </c>
      <c r="F113" s="31">
        <f>ROUND(+E113*D113,2)</f>
        <v>0</v>
      </c>
      <c r="G113" s="32"/>
    </row>
    <row r="114" spans="1:10" ht="51" customHeight="1" x14ac:dyDescent="0.3">
      <c r="A114" s="26" t="s">
        <v>208</v>
      </c>
      <c r="B114" s="27" t="s">
        <v>209</v>
      </c>
      <c r="C114" s="28" t="s">
        <v>17</v>
      </c>
      <c r="D114" s="29">
        <v>70</v>
      </c>
      <c r="E114" s="30">
        <v>0</v>
      </c>
      <c r="F114" s="31">
        <f>ROUND(+E114*D114,2)</f>
        <v>0</v>
      </c>
      <c r="G114" s="32"/>
    </row>
    <row r="115" spans="1:10" ht="49.5" customHeight="1" x14ac:dyDescent="0.3">
      <c r="A115" s="26" t="s">
        <v>210</v>
      </c>
      <c r="B115" s="27" t="s">
        <v>211</v>
      </c>
      <c r="C115" s="28" t="s">
        <v>30</v>
      </c>
      <c r="D115" s="29">
        <v>2.2000000000000002</v>
      </c>
      <c r="E115" s="30">
        <v>0</v>
      </c>
      <c r="F115" s="31">
        <f>ROUND(+E115*D115,2)</f>
        <v>0</v>
      </c>
      <c r="G115" s="32"/>
    </row>
    <row r="116" spans="1:10" x14ac:dyDescent="0.3">
      <c r="A116" s="20" t="s">
        <v>134</v>
      </c>
      <c r="B116" s="21" t="s">
        <v>212</v>
      </c>
      <c r="C116" s="22"/>
      <c r="D116" s="23"/>
      <c r="E116" s="24"/>
      <c r="F116" s="25">
        <f>+SUM(F117:F123)</f>
        <v>0</v>
      </c>
      <c r="I116">
        <v>6</v>
      </c>
      <c r="J116">
        <f>+H116*I116</f>
        <v>0</v>
      </c>
    </row>
    <row r="117" spans="1:10" ht="45.6" x14ac:dyDescent="0.3">
      <c r="A117" s="26" t="s">
        <v>213</v>
      </c>
      <c r="B117" s="27" t="s">
        <v>214</v>
      </c>
      <c r="C117" s="28" t="s">
        <v>17</v>
      </c>
      <c r="D117" s="29">
        <v>3.82</v>
      </c>
      <c r="E117" s="30">
        <v>0</v>
      </c>
      <c r="F117" s="31">
        <f>ROUND(+E117*D117,2)</f>
        <v>0</v>
      </c>
    </row>
    <row r="118" spans="1:10" ht="56.25" customHeight="1" x14ac:dyDescent="0.3">
      <c r="A118" s="26" t="s">
        <v>215</v>
      </c>
      <c r="B118" s="27" t="s">
        <v>216</v>
      </c>
      <c r="C118" s="28" t="s">
        <v>30</v>
      </c>
      <c r="D118" s="29">
        <v>2.2000000000000002</v>
      </c>
      <c r="E118" s="30">
        <v>0</v>
      </c>
      <c r="F118" s="31">
        <f>ROUND(+E118*D118,2)</f>
        <v>0</v>
      </c>
    </row>
    <row r="119" spans="1:10" ht="65.400000000000006" customHeight="1" x14ac:dyDescent="0.3">
      <c r="A119" s="26" t="s">
        <v>217</v>
      </c>
      <c r="B119" s="27" t="s">
        <v>218</v>
      </c>
      <c r="C119" s="28" t="s">
        <v>17</v>
      </c>
      <c r="D119" s="29">
        <v>27.5</v>
      </c>
      <c r="E119" s="30">
        <v>0</v>
      </c>
      <c r="F119" s="31">
        <f>ROUND(+E119*D119,2)</f>
        <v>0</v>
      </c>
      <c r="G119" s="32"/>
    </row>
    <row r="120" spans="1:10" ht="91.8" customHeight="1" x14ac:dyDescent="0.3">
      <c r="A120" s="26" t="s">
        <v>219</v>
      </c>
      <c r="B120" s="27" t="s">
        <v>220</v>
      </c>
      <c r="C120" s="28" t="s">
        <v>17</v>
      </c>
      <c r="D120" s="29">
        <v>38.72</v>
      </c>
      <c r="E120" s="30">
        <v>0</v>
      </c>
      <c r="F120" s="31">
        <f t="shared" ref="F120:F122" si="13">ROUND(+E120*D120,2)</f>
        <v>0</v>
      </c>
    </row>
    <row r="121" spans="1:10" ht="67.2" customHeight="1" x14ac:dyDescent="0.3">
      <c r="A121" s="26" t="s">
        <v>221</v>
      </c>
      <c r="B121" s="27" t="s">
        <v>222</v>
      </c>
      <c r="C121" s="28" t="s">
        <v>30</v>
      </c>
      <c r="D121" s="29">
        <v>13.23</v>
      </c>
      <c r="E121" s="30">
        <v>0</v>
      </c>
      <c r="F121" s="31">
        <f t="shared" si="13"/>
        <v>0</v>
      </c>
    </row>
    <row r="122" spans="1:10" ht="52.5" customHeight="1" x14ac:dyDescent="0.3">
      <c r="A122" s="26" t="s">
        <v>223</v>
      </c>
      <c r="B122" s="27" t="s">
        <v>224</v>
      </c>
      <c r="C122" s="28" t="s">
        <v>30</v>
      </c>
      <c r="D122" s="29">
        <v>12</v>
      </c>
      <c r="E122" s="30">
        <v>0</v>
      </c>
      <c r="F122" s="31">
        <f t="shared" si="13"/>
        <v>0</v>
      </c>
    </row>
    <row r="123" spans="1:10" ht="45" customHeight="1" x14ac:dyDescent="0.3">
      <c r="A123" s="26" t="s">
        <v>225</v>
      </c>
      <c r="B123" s="27" t="s">
        <v>226</v>
      </c>
      <c r="C123" s="28" t="s">
        <v>33</v>
      </c>
      <c r="D123" s="29">
        <v>1</v>
      </c>
      <c r="E123" s="30">
        <v>0</v>
      </c>
      <c r="F123" s="31">
        <f>ROUND(+E123*D123,2)</f>
        <v>0</v>
      </c>
    </row>
    <row r="124" spans="1:10" x14ac:dyDescent="0.3">
      <c r="A124" s="14" t="s">
        <v>182</v>
      </c>
      <c r="B124" s="15" t="s">
        <v>227</v>
      </c>
      <c r="C124" s="16"/>
      <c r="D124" s="17"/>
      <c r="E124" s="18"/>
      <c r="F124" s="19">
        <f>+F125+F130+F151+F162+F167+F158</f>
        <v>0</v>
      </c>
    </row>
    <row r="125" spans="1:10" x14ac:dyDescent="0.3">
      <c r="A125" s="20" t="s">
        <v>184</v>
      </c>
      <c r="B125" s="21" t="s">
        <v>14</v>
      </c>
      <c r="C125" s="22"/>
      <c r="D125" s="23"/>
      <c r="E125" s="24"/>
      <c r="F125" s="25">
        <f>+SUM(F126:F129)</f>
        <v>0</v>
      </c>
    </row>
    <row r="126" spans="1:10" ht="42" customHeight="1" x14ac:dyDescent="0.3">
      <c r="A126" s="26" t="s">
        <v>228</v>
      </c>
      <c r="B126" s="27" t="s">
        <v>229</v>
      </c>
      <c r="C126" s="28" t="s">
        <v>30</v>
      </c>
      <c r="D126" s="29">
        <v>18.100000000000001</v>
      </c>
      <c r="E126" s="30">
        <v>0</v>
      </c>
      <c r="F126" s="31">
        <f>ROUND(+E126*D126,2)</f>
        <v>0</v>
      </c>
      <c r="G126" s="32"/>
    </row>
    <row r="127" spans="1:10" ht="51" customHeight="1" x14ac:dyDescent="0.3">
      <c r="A127" s="26" t="s">
        <v>230</v>
      </c>
      <c r="B127" s="27" t="s">
        <v>231</v>
      </c>
      <c r="C127" s="28" t="s">
        <v>17</v>
      </c>
      <c r="D127" s="29">
        <v>37.450000000000003</v>
      </c>
      <c r="E127" s="30">
        <v>0</v>
      </c>
      <c r="F127" s="31">
        <f>ROUND(+E127*D127,2)</f>
        <v>0</v>
      </c>
      <c r="G127" s="32"/>
    </row>
    <row r="128" spans="1:10" ht="55.8" customHeight="1" x14ac:dyDescent="0.3">
      <c r="A128" s="26" t="s">
        <v>232</v>
      </c>
      <c r="B128" s="27" t="s">
        <v>233</v>
      </c>
      <c r="C128" s="28" t="s">
        <v>197</v>
      </c>
      <c r="D128" s="29">
        <v>5.62</v>
      </c>
      <c r="E128" s="30">
        <v>0</v>
      </c>
      <c r="F128" s="31">
        <f>ROUND(+E128*D128,2)</f>
        <v>0</v>
      </c>
      <c r="G128" s="32"/>
    </row>
    <row r="129" spans="1:10" ht="47.4" customHeight="1" x14ac:dyDescent="0.3">
      <c r="A129" s="26" t="s">
        <v>234</v>
      </c>
      <c r="B129" s="27" t="s">
        <v>235</v>
      </c>
      <c r="C129" s="28" t="s">
        <v>17</v>
      </c>
      <c r="D129" s="29">
        <v>37.450000000000003</v>
      </c>
      <c r="E129" s="30">
        <v>0</v>
      </c>
      <c r="F129" s="31">
        <f>ROUND(+E129*D129,2)</f>
        <v>0</v>
      </c>
      <c r="G129" s="32"/>
    </row>
    <row r="130" spans="1:10" x14ac:dyDescent="0.3">
      <c r="A130" s="20" t="s">
        <v>189</v>
      </c>
      <c r="B130" s="21" t="s">
        <v>212</v>
      </c>
      <c r="C130" s="22"/>
      <c r="D130" s="23"/>
      <c r="E130" s="24"/>
      <c r="F130" s="25">
        <f>+SUM(F131:F150)</f>
        <v>0</v>
      </c>
      <c r="I130">
        <v>6</v>
      </c>
      <c r="J130">
        <f>+H130*I130</f>
        <v>0</v>
      </c>
    </row>
    <row r="131" spans="1:10" ht="57" x14ac:dyDescent="0.3">
      <c r="A131" s="26" t="s">
        <v>236</v>
      </c>
      <c r="B131" s="27" t="s">
        <v>237</v>
      </c>
      <c r="C131" s="28" t="s">
        <v>17</v>
      </c>
      <c r="D131" s="29">
        <v>37.450000000000003</v>
      </c>
      <c r="E131" s="30">
        <v>0</v>
      </c>
      <c r="F131" s="31">
        <f>ROUND(+E131*D131,2)</f>
        <v>0</v>
      </c>
    </row>
    <row r="132" spans="1:10" ht="87.6" customHeight="1" x14ac:dyDescent="0.3">
      <c r="A132" s="26" t="s">
        <v>238</v>
      </c>
      <c r="B132" s="27" t="s">
        <v>239</v>
      </c>
      <c r="C132" s="28" t="s">
        <v>17</v>
      </c>
      <c r="D132" s="29">
        <v>113.74</v>
      </c>
      <c r="E132" s="30">
        <v>0</v>
      </c>
      <c r="F132" s="31">
        <f>ROUND(+E132*D132,2)</f>
        <v>0</v>
      </c>
    </row>
    <row r="133" spans="1:10" ht="90.6" customHeight="1" x14ac:dyDescent="0.3">
      <c r="A133" s="26" t="s">
        <v>240</v>
      </c>
      <c r="B133" s="27" t="s">
        <v>241</v>
      </c>
      <c r="C133" s="28" t="s">
        <v>17</v>
      </c>
      <c r="D133" s="29">
        <v>9.1999999999999993</v>
      </c>
      <c r="E133" s="30">
        <v>0</v>
      </c>
      <c r="F133" s="31">
        <f>ROUND(+E133*D133,2)</f>
        <v>0</v>
      </c>
      <c r="G133" s="32"/>
    </row>
    <row r="134" spans="1:10" ht="96.6" customHeight="1" x14ac:dyDescent="0.3">
      <c r="A134" s="26" t="s">
        <v>242</v>
      </c>
      <c r="B134" s="27" t="s">
        <v>243</v>
      </c>
      <c r="C134" s="28" t="s">
        <v>17</v>
      </c>
      <c r="D134" s="29">
        <v>40</v>
      </c>
      <c r="E134" s="30">
        <v>0</v>
      </c>
      <c r="F134" s="31">
        <f t="shared" ref="F134:F135" si="14">ROUND(+E134*D134,2)</f>
        <v>0</v>
      </c>
    </row>
    <row r="135" spans="1:10" ht="61.8" customHeight="1" x14ac:dyDescent="0.3">
      <c r="A135" s="26" t="s">
        <v>244</v>
      </c>
      <c r="B135" s="27" t="s">
        <v>245</v>
      </c>
      <c r="C135" s="28" t="s">
        <v>40</v>
      </c>
      <c r="D135" s="29">
        <v>40</v>
      </c>
      <c r="E135" s="30">
        <v>0</v>
      </c>
      <c r="F135" s="31">
        <f t="shared" si="14"/>
        <v>0</v>
      </c>
    </row>
    <row r="136" spans="1:10" ht="56.25" customHeight="1" x14ac:dyDescent="0.3">
      <c r="A136" s="26" t="s">
        <v>246</v>
      </c>
      <c r="B136" s="27" t="s">
        <v>247</v>
      </c>
      <c r="C136" s="28" t="s">
        <v>30</v>
      </c>
      <c r="D136" s="29">
        <v>15.71</v>
      </c>
      <c r="E136" s="30">
        <v>0</v>
      </c>
      <c r="F136" s="31">
        <f>ROUND(+E136*D136,2)</f>
        <v>0</v>
      </c>
    </row>
    <row r="137" spans="1:10" ht="67.8" customHeight="1" x14ac:dyDescent="0.3">
      <c r="A137" s="26" t="s">
        <v>248</v>
      </c>
      <c r="B137" s="27" t="s">
        <v>249</v>
      </c>
      <c r="C137" s="28" t="s">
        <v>40</v>
      </c>
      <c r="D137" s="29">
        <v>48</v>
      </c>
      <c r="E137" s="30">
        <v>0</v>
      </c>
      <c r="F137" s="31">
        <f>ROUND(+E137*D137,2)</f>
        <v>0</v>
      </c>
      <c r="G137" s="32"/>
    </row>
    <row r="138" spans="1:10" ht="67.8" customHeight="1" x14ac:dyDescent="0.3">
      <c r="A138" s="26" t="s">
        <v>250</v>
      </c>
      <c r="B138" s="27" t="s">
        <v>251</v>
      </c>
      <c r="C138" s="28" t="s">
        <v>40</v>
      </c>
      <c r="D138" s="29">
        <v>8</v>
      </c>
      <c r="E138" s="30">
        <v>0</v>
      </c>
      <c r="F138" s="31">
        <f t="shared" ref="F138:F139" si="15">ROUND(+E138*D138,2)</f>
        <v>0</v>
      </c>
    </row>
    <row r="139" spans="1:10" ht="76.2" customHeight="1" x14ac:dyDescent="0.3">
      <c r="A139" s="26" t="s">
        <v>252</v>
      </c>
      <c r="B139" s="27" t="s">
        <v>253</v>
      </c>
      <c r="C139" s="28" t="s">
        <v>17</v>
      </c>
      <c r="D139" s="29">
        <v>63.43</v>
      </c>
      <c r="E139" s="30">
        <v>0</v>
      </c>
      <c r="F139" s="31">
        <f t="shared" si="15"/>
        <v>0</v>
      </c>
    </row>
    <row r="140" spans="1:10" ht="56.25" customHeight="1" x14ac:dyDescent="0.3">
      <c r="A140" s="26" t="s">
        <v>254</v>
      </c>
      <c r="B140" s="27" t="s">
        <v>255</v>
      </c>
      <c r="C140" s="28" t="s">
        <v>30</v>
      </c>
      <c r="D140" s="29">
        <v>29.5</v>
      </c>
      <c r="E140" s="30">
        <v>0</v>
      </c>
      <c r="F140" s="31">
        <f>ROUND(+E140*D140,2)</f>
        <v>0</v>
      </c>
    </row>
    <row r="141" spans="1:10" ht="70.8" customHeight="1" x14ac:dyDescent="0.3">
      <c r="A141" s="26" t="s">
        <v>256</v>
      </c>
      <c r="B141" s="27" t="s">
        <v>257</v>
      </c>
      <c r="C141" s="28" t="s">
        <v>17</v>
      </c>
      <c r="D141" s="29">
        <v>8.4</v>
      </c>
      <c r="E141" s="30">
        <v>0</v>
      </c>
      <c r="F141" s="31">
        <f>ROUND(+E141*D141,2)</f>
        <v>0</v>
      </c>
      <c r="G141" s="32"/>
    </row>
    <row r="142" spans="1:10" ht="51" customHeight="1" x14ac:dyDescent="0.3">
      <c r="A142" s="26" t="s">
        <v>258</v>
      </c>
      <c r="B142" s="27" t="s">
        <v>259</v>
      </c>
      <c r="C142" s="28" t="s">
        <v>30</v>
      </c>
      <c r="D142" s="29">
        <v>9.5</v>
      </c>
      <c r="E142" s="30">
        <v>0</v>
      </c>
      <c r="F142" s="31">
        <f t="shared" ref="F142:F143" si="16">ROUND(+E142*D142,2)</f>
        <v>0</v>
      </c>
    </row>
    <row r="143" spans="1:10" ht="51.6" customHeight="1" x14ac:dyDescent="0.3">
      <c r="A143" s="26" t="s">
        <v>260</v>
      </c>
      <c r="B143" s="27" t="s">
        <v>261</v>
      </c>
      <c r="C143" s="28" t="s">
        <v>30</v>
      </c>
      <c r="D143" s="29">
        <v>9.5</v>
      </c>
      <c r="E143" s="30">
        <v>0</v>
      </c>
      <c r="F143" s="31">
        <f t="shared" si="16"/>
        <v>0</v>
      </c>
    </row>
    <row r="144" spans="1:10" ht="56.25" customHeight="1" x14ac:dyDescent="0.3">
      <c r="A144" s="26" t="s">
        <v>262</v>
      </c>
      <c r="B144" s="27" t="s">
        <v>263</v>
      </c>
      <c r="C144" s="28" t="s">
        <v>30</v>
      </c>
      <c r="D144" s="29">
        <v>7</v>
      </c>
      <c r="E144" s="30">
        <v>0</v>
      </c>
      <c r="F144" s="31">
        <f>ROUND(+E144*D144,2)</f>
        <v>0</v>
      </c>
    </row>
    <row r="145" spans="1:7" ht="45.75" customHeight="1" x14ac:dyDescent="0.3">
      <c r="A145" s="26" t="s">
        <v>264</v>
      </c>
      <c r="B145" s="27" t="s">
        <v>265</v>
      </c>
      <c r="C145" s="28" t="s">
        <v>17</v>
      </c>
      <c r="D145" s="29">
        <v>8.4</v>
      </c>
      <c r="E145" s="30">
        <v>0</v>
      </c>
      <c r="F145" s="31">
        <f>ROUND(+E145*D145,2)</f>
        <v>0</v>
      </c>
      <c r="G145" s="32"/>
    </row>
    <row r="146" spans="1:7" ht="60.6" customHeight="1" x14ac:dyDescent="0.3">
      <c r="A146" s="26" t="s">
        <v>266</v>
      </c>
      <c r="B146" s="27" t="s">
        <v>267</v>
      </c>
      <c r="C146" s="28" t="s">
        <v>17</v>
      </c>
      <c r="D146" s="29">
        <v>3.45</v>
      </c>
      <c r="E146" s="30">
        <v>0</v>
      </c>
      <c r="F146" s="31">
        <f t="shared" ref="F146:F149" si="17">ROUND(+E146*D146,2)</f>
        <v>0</v>
      </c>
    </row>
    <row r="147" spans="1:7" ht="71.400000000000006" customHeight="1" x14ac:dyDescent="0.3">
      <c r="A147" s="26" t="s">
        <v>268</v>
      </c>
      <c r="B147" s="27" t="s">
        <v>269</v>
      </c>
      <c r="C147" s="28" t="s">
        <v>30</v>
      </c>
      <c r="D147" s="29">
        <v>7.1</v>
      </c>
      <c r="E147" s="30">
        <v>0</v>
      </c>
      <c r="F147" s="31">
        <f t="shared" si="17"/>
        <v>0</v>
      </c>
    </row>
    <row r="148" spans="1:7" ht="65.400000000000006" customHeight="1" x14ac:dyDescent="0.3">
      <c r="A148" s="26" t="s">
        <v>270</v>
      </c>
      <c r="B148" s="27" t="s">
        <v>271</v>
      </c>
      <c r="C148" s="28" t="s">
        <v>33</v>
      </c>
      <c r="D148" s="29">
        <v>2</v>
      </c>
      <c r="E148" s="30">
        <v>0</v>
      </c>
      <c r="F148" s="31">
        <f t="shared" si="17"/>
        <v>0</v>
      </c>
    </row>
    <row r="149" spans="1:7" ht="52.5" customHeight="1" x14ac:dyDescent="0.3">
      <c r="A149" s="26" t="s">
        <v>272</v>
      </c>
      <c r="B149" s="27" t="s">
        <v>273</v>
      </c>
      <c r="C149" s="28" t="s">
        <v>30</v>
      </c>
      <c r="D149" s="29">
        <v>7.1</v>
      </c>
      <c r="E149" s="30">
        <v>0</v>
      </c>
      <c r="F149" s="31">
        <f t="shared" si="17"/>
        <v>0</v>
      </c>
    </row>
    <row r="150" spans="1:7" ht="39" customHeight="1" x14ac:dyDescent="0.3">
      <c r="A150" s="26" t="s">
        <v>274</v>
      </c>
      <c r="B150" s="27" t="s">
        <v>540</v>
      </c>
      <c r="C150" s="28" t="s">
        <v>17</v>
      </c>
      <c r="D150" s="29">
        <v>14.08</v>
      </c>
      <c r="E150" s="30">
        <v>0</v>
      </c>
      <c r="F150" s="31">
        <f>ROUND(+E150*D150,2)</f>
        <v>0</v>
      </c>
    </row>
    <row r="151" spans="1:7" x14ac:dyDescent="0.3">
      <c r="A151" s="20" t="s">
        <v>275</v>
      </c>
      <c r="B151" s="21" t="s">
        <v>276</v>
      </c>
      <c r="C151" s="22"/>
      <c r="D151" s="23"/>
      <c r="E151" s="24"/>
      <c r="F151" s="25">
        <f>+SUM(F152:F157)</f>
        <v>0</v>
      </c>
    </row>
    <row r="152" spans="1:7" ht="79.8" x14ac:dyDescent="0.3">
      <c r="A152" s="26" t="s">
        <v>277</v>
      </c>
      <c r="B152" s="27" t="s">
        <v>541</v>
      </c>
      <c r="C152" s="28" t="s">
        <v>40</v>
      </c>
      <c r="D152" s="29">
        <v>2</v>
      </c>
      <c r="E152" s="30">
        <v>0</v>
      </c>
      <c r="F152" s="31">
        <f t="shared" ref="F152:F157" si="18">ROUND(+E152*D152,2)</f>
        <v>0</v>
      </c>
    </row>
    <row r="153" spans="1:7" ht="57" x14ac:dyDescent="0.3">
      <c r="A153" s="26" t="s">
        <v>278</v>
      </c>
      <c r="B153" s="27" t="s">
        <v>279</v>
      </c>
      <c r="C153" s="28" t="s">
        <v>30</v>
      </c>
      <c r="D153" s="29">
        <v>2</v>
      </c>
      <c r="E153" s="30">
        <v>0</v>
      </c>
      <c r="F153" s="31">
        <f t="shared" si="18"/>
        <v>0</v>
      </c>
    </row>
    <row r="154" spans="1:7" ht="57" x14ac:dyDescent="0.3">
      <c r="A154" s="26" t="s">
        <v>280</v>
      </c>
      <c r="B154" s="27" t="s">
        <v>281</v>
      </c>
      <c r="C154" s="28" t="s">
        <v>30</v>
      </c>
      <c r="D154" s="29">
        <v>2</v>
      </c>
      <c r="E154" s="30">
        <v>0</v>
      </c>
      <c r="F154" s="31">
        <f t="shared" si="18"/>
        <v>0</v>
      </c>
    </row>
    <row r="155" spans="1:7" ht="90" customHeight="1" x14ac:dyDescent="0.3">
      <c r="A155" s="26" t="s">
        <v>282</v>
      </c>
      <c r="B155" s="27" t="s">
        <v>542</v>
      </c>
      <c r="C155" s="28" t="s">
        <v>40</v>
      </c>
      <c r="D155" s="29">
        <v>2</v>
      </c>
      <c r="E155" s="30">
        <v>0</v>
      </c>
      <c r="F155" s="31">
        <f t="shared" si="18"/>
        <v>0</v>
      </c>
    </row>
    <row r="156" spans="1:7" ht="84.6" customHeight="1" x14ac:dyDescent="0.3">
      <c r="A156" s="26" t="s">
        <v>283</v>
      </c>
      <c r="B156" s="27" t="s">
        <v>543</v>
      </c>
      <c r="C156" s="28" t="s">
        <v>40</v>
      </c>
      <c r="D156" s="29">
        <v>1</v>
      </c>
      <c r="E156" s="30">
        <v>0</v>
      </c>
      <c r="F156" s="31">
        <f t="shared" si="18"/>
        <v>0</v>
      </c>
    </row>
    <row r="157" spans="1:7" ht="109.8" customHeight="1" x14ac:dyDescent="0.3">
      <c r="A157" s="26" t="s">
        <v>284</v>
      </c>
      <c r="B157" s="27" t="s">
        <v>544</v>
      </c>
      <c r="C157" s="28" t="s">
        <v>40</v>
      </c>
      <c r="D157" s="29">
        <v>1</v>
      </c>
      <c r="E157" s="30">
        <v>0</v>
      </c>
      <c r="F157" s="31">
        <f t="shared" si="18"/>
        <v>0</v>
      </c>
    </row>
    <row r="158" spans="1:7" x14ac:dyDescent="0.3">
      <c r="A158" s="20" t="s">
        <v>285</v>
      </c>
      <c r="B158" s="21" t="s">
        <v>286</v>
      </c>
      <c r="C158" s="22"/>
      <c r="D158" s="23"/>
      <c r="E158" s="24"/>
      <c r="F158" s="25">
        <f>+SUM(F159:F161)</f>
        <v>0</v>
      </c>
    </row>
    <row r="159" spans="1:7" ht="94.8" customHeight="1" x14ac:dyDescent="0.3">
      <c r="A159" s="26" t="s">
        <v>287</v>
      </c>
      <c r="B159" s="27" t="s">
        <v>545</v>
      </c>
      <c r="C159" s="28" t="s">
        <v>17</v>
      </c>
      <c r="D159" s="29">
        <v>220</v>
      </c>
      <c r="E159" s="30">
        <v>0</v>
      </c>
      <c r="F159" s="31">
        <f>ROUND(+E159*D159,2)</f>
        <v>0</v>
      </c>
      <c r="G159" s="32"/>
    </row>
    <row r="160" spans="1:7" ht="91.2" customHeight="1" x14ac:dyDescent="0.3">
      <c r="A160" s="26" t="s">
        <v>289</v>
      </c>
      <c r="B160" s="27" t="s">
        <v>546</v>
      </c>
      <c r="C160" s="28" t="s">
        <v>17</v>
      </c>
      <c r="D160" s="29">
        <v>50</v>
      </c>
      <c r="E160" s="30">
        <v>0</v>
      </c>
      <c r="F160" s="31">
        <f>ROUND(+E160*D160,2)</f>
        <v>0</v>
      </c>
      <c r="G160" s="32"/>
    </row>
    <row r="161" spans="1:7" ht="68.400000000000006" x14ac:dyDescent="0.3">
      <c r="A161" s="26" t="s">
        <v>291</v>
      </c>
      <c r="B161" s="27" t="s">
        <v>292</v>
      </c>
      <c r="C161" s="28" t="s">
        <v>33</v>
      </c>
      <c r="D161" s="29">
        <v>8</v>
      </c>
      <c r="E161" s="30">
        <v>0</v>
      </c>
      <c r="F161" s="31">
        <f>ROUND(+E161*D161,2)</f>
        <v>0</v>
      </c>
      <c r="G161" s="32"/>
    </row>
    <row r="162" spans="1:7" x14ac:dyDescent="0.3">
      <c r="A162" s="20" t="s">
        <v>293</v>
      </c>
      <c r="B162" s="21" t="s">
        <v>294</v>
      </c>
      <c r="C162" s="22"/>
      <c r="D162" s="23"/>
      <c r="E162" s="24"/>
      <c r="F162" s="25">
        <f>+SUM(F163:F166)</f>
        <v>0</v>
      </c>
    </row>
    <row r="163" spans="1:7" ht="57" x14ac:dyDescent="0.3">
      <c r="A163" s="26" t="s">
        <v>295</v>
      </c>
      <c r="B163" s="27" t="s">
        <v>296</v>
      </c>
      <c r="C163" s="28" t="s">
        <v>40</v>
      </c>
      <c r="D163" s="29">
        <v>1</v>
      </c>
      <c r="E163" s="30">
        <v>0</v>
      </c>
      <c r="F163" s="31">
        <f>ROUND(+E163*D163,2)</f>
        <v>0</v>
      </c>
    </row>
    <row r="164" spans="1:7" ht="57" x14ac:dyDescent="0.3">
      <c r="A164" s="26" t="s">
        <v>297</v>
      </c>
      <c r="B164" s="27" t="s">
        <v>298</v>
      </c>
      <c r="C164" s="28" t="s">
        <v>40</v>
      </c>
      <c r="D164" s="29">
        <v>1</v>
      </c>
      <c r="E164" s="30">
        <v>0</v>
      </c>
      <c r="F164" s="31">
        <f>ROUND(+E164*D164,2)</f>
        <v>0</v>
      </c>
    </row>
    <row r="165" spans="1:7" ht="57" x14ac:dyDescent="0.3">
      <c r="A165" s="26" t="s">
        <v>299</v>
      </c>
      <c r="B165" s="27" t="s">
        <v>300</v>
      </c>
      <c r="C165" s="28" t="s">
        <v>40</v>
      </c>
      <c r="D165" s="29">
        <v>1</v>
      </c>
      <c r="E165" s="30">
        <v>0</v>
      </c>
      <c r="F165" s="31">
        <f>ROUND(+E165*D165,2)</f>
        <v>0</v>
      </c>
    </row>
    <row r="166" spans="1:7" ht="250.8" x14ac:dyDescent="0.3">
      <c r="A166" s="26" t="s">
        <v>301</v>
      </c>
      <c r="B166" s="27" t="s">
        <v>302</v>
      </c>
      <c r="C166" s="28" t="s">
        <v>40</v>
      </c>
      <c r="D166" s="29">
        <v>1</v>
      </c>
      <c r="E166" s="30">
        <v>0</v>
      </c>
      <c r="F166" s="31">
        <f>ROUND(+E166*D166,2)</f>
        <v>0</v>
      </c>
    </row>
    <row r="167" spans="1:7" x14ac:dyDescent="0.3">
      <c r="A167" s="20" t="s">
        <v>303</v>
      </c>
      <c r="B167" s="21" t="s">
        <v>129</v>
      </c>
      <c r="C167" s="22"/>
      <c r="D167" s="23"/>
      <c r="E167" s="24"/>
      <c r="F167" s="25">
        <f>+SUM(F168:F170)</f>
        <v>0</v>
      </c>
    </row>
    <row r="168" spans="1:7" ht="34.200000000000003" x14ac:dyDescent="0.3">
      <c r="A168" s="26" t="s">
        <v>304</v>
      </c>
      <c r="B168" s="27" t="s">
        <v>305</v>
      </c>
      <c r="C168" s="28" t="s">
        <v>90</v>
      </c>
      <c r="D168" s="29">
        <v>2</v>
      </c>
      <c r="E168" s="30">
        <v>0</v>
      </c>
      <c r="F168" s="31">
        <f t="shared" ref="F168:F170" si="19">ROUND(+E168*D168,2)</f>
        <v>0</v>
      </c>
    </row>
    <row r="169" spans="1:7" ht="45.6" x14ac:dyDescent="0.3">
      <c r="A169" s="26" t="s">
        <v>306</v>
      </c>
      <c r="B169" s="27" t="s">
        <v>307</v>
      </c>
      <c r="C169" s="28" t="s">
        <v>40</v>
      </c>
      <c r="D169" s="29">
        <v>2</v>
      </c>
      <c r="E169" s="30">
        <v>0</v>
      </c>
      <c r="F169" s="31">
        <f t="shared" si="19"/>
        <v>0</v>
      </c>
    </row>
    <row r="170" spans="1:7" ht="79.8" x14ac:dyDescent="0.3">
      <c r="A170" s="26" t="s">
        <v>308</v>
      </c>
      <c r="B170" s="27" t="s">
        <v>309</v>
      </c>
      <c r="C170" s="28" t="s">
        <v>40</v>
      </c>
      <c r="D170" s="29">
        <v>1</v>
      </c>
      <c r="E170" s="30">
        <v>0</v>
      </c>
      <c r="F170" s="31">
        <f t="shared" si="19"/>
        <v>0</v>
      </c>
    </row>
    <row r="171" spans="1:7" x14ac:dyDescent="0.3">
      <c r="A171" s="14" t="s">
        <v>198</v>
      </c>
      <c r="B171" s="15" t="s">
        <v>310</v>
      </c>
      <c r="C171" s="16"/>
      <c r="D171" s="17"/>
      <c r="E171" s="18"/>
      <c r="F171" s="19">
        <f>+F172+F180+F194+F198+F204+F207+F214</f>
        <v>0</v>
      </c>
    </row>
    <row r="172" spans="1:7" x14ac:dyDescent="0.3">
      <c r="A172" s="20" t="s">
        <v>199</v>
      </c>
      <c r="B172" s="21" t="s">
        <v>14</v>
      </c>
      <c r="C172" s="22"/>
      <c r="D172" s="23"/>
      <c r="E172" s="24"/>
      <c r="F172" s="25">
        <f>+SUM(F173:F179)</f>
        <v>0</v>
      </c>
    </row>
    <row r="173" spans="1:7" ht="56.4" customHeight="1" x14ac:dyDescent="0.3">
      <c r="A173" s="26" t="s">
        <v>311</v>
      </c>
      <c r="B173" s="27" t="s">
        <v>312</v>
      </c>
      <c r="C173" s="28" t="s">
        <v>17</v>
      </c>
      <c r="D173" s="29">
        <v>54.64</v>
      </c>
      <c r="E173" s="30">
        <v>0</v>
      </c>
      <c r="F173" s="31">
        <f t="shared" ref="F173:F179" si="20">ROUND(+E173*D173,2)</f>
        <v>0</v>
      </c>
      <c r="G173" s="32"/>
    </row>
    <row r="174" spans="1:7" ht="51" customHeight="1" x14ac:dyDescent="0.3">
      <c r="A174" s="26" t="s">
        <v>313</v>
      </c>
      <c r="B174" s="27" t="s">
        <v>229</v>
      </c>
      <c r="C174" s="28" t="s">
        <v>30</v>
      </c>
      <c r="D174" s="29">
        <v>12.57</v>
      </c>
      <c r="E174" s="30">
        <v>0</v>
      </c>
      <c r="F174" s="31">
        <f t="shared" si="20"/>
        <v>0</v>
      </c>
      <c r="G174" s="32"/>
    </row>
    <row r="175" spans="1:7" ht="41.25" customHeight="1" x14ac:dyDescent="0.3">
      <c r="A175" s="26" t="s">
        <v>314</v>
      </c>
      <c r="B175" s="27" t="s">
        <v>231</v>
      </c>
      <c r="C175" s="28" t="s">
        <v>17</v>
      </c>
      <c r="D175" s="29">
        <v>45.73</v>
      </c>
      <c r="E175" s="30">
        <v>0</v>
      </c>
      <c r="F175" s="31">
        <f t="shared" si="20"/>
        <v>0</v>
      </c>
      <c r="G175" s="32"/>
    </row>
    <row r="176" spans="1:7" ht="45.6" x14ac:dyDescent="0.3">
      <c r="A176" s="26" t="s">
        <v>315</v>
      </c>
      <c r="B176" s="27" t="s">
        <v>316</v>
      </c>
      <c r="C176" s="28" t="s">
        <v>197</v>
      </c>
      <c r="D176" s="29">
        <v>6.86</v>
      </c>
      <c r="E176" s="30">
        <v>0</v>
      </c>
      <c r="F176" s="31">
        <f t="shared" si="20"/>
        <v>0</v>
      </c>
      <c r="G176" s="32"/>
    </row>
    <row r="177" spans="1:10" ht="51" customHeight="1" x14ac:dyDescent="0.3">
      <c r="A177" s="26" t="s">
        <v>317</v>
      </c>
      <c r="B177" s="27" t="s">
        <v>318</v>
      </c>
      <c r="C177" s="28" t="s">
        <v>30</v>
      </c>
      <c r="D177" s="29">
        <v>9</v>
      </c>
      <c r="E177" s="30">
        <v>0</v>
      </c>
      <c r="F177" s="31">
        <f t="shared" si="20"/>
        <v>0</v>
      </c>
      <c r="G177" s="32"/>
    </row>
    <row r="178" spans="1:10" ht="41.25" customHeight="1" x14ac:dyDescent="0.3">
      <c r="A178" s="26" t="s">
        <v>319</v>
      </c>
      <c r="B178" s="27" t="s">
        <v>320</v>
      </c>
      <c r="C178" s="28" t="s">
        <v>30</v>
      </c>
      <c r="D178" s="29">
        <v>10</v>
      </c>
      <c r="E178" s="30">
        <v>0</v>
      </c>
      <c r="F178" s="31">
        <f t="shared" si="20"/>
        <v>0</v>
      </c>
      <c r="G178" s="32"/>
    </row>
    <row r="179" spans="1:10" ht="34.200000000000003" x14ac:dyDescent="0.3">
      <c r="A179" s="26" t="s">
        <v>321</v>
      </c>
      <c r="B179" s="27" t="s">
        <v>322</v>
      </c>
      <c r="C179" s="28" t="s">
        <v>30</v>
      </c>
      <c r="D179" s="29">
        <v>12</v>
      </c>
      <c r="E179" s="30">
        <v>0</v>
      </c>
      <c r="F179" s="31">
        <f t="shared" si="20"/>
        <v>0</v>
      </c>
      <c r="G179" s="32"/>
    </row>
    <row r="180" spans="1:10" x14ac:dyDescent="0.3">
      <c r="A180" s="20" t="s">
        <v>323</v>
      </c>
      <c r="B180" s="21" t="s">
        <v>324</v>
      </c>
      <c r="C180" s="22"/>
      <c r="D180" s="23"/>
      <c r="E180" s="24"/>
      <c r="F180" s="25">
        <f>+SUM(F181:F193)</f>
        <v>0</v>
      </c>
      <c r="I180">
        <v>6</v>
      </c>
      <c r="J180">
        <f>+H180*I180</f>
        <v>0</v>
      </c>
    </row>
    <row r="181" spans="1:10" ht="57" x14ac:dyDescent="0.3">
      <c r="A181" s="26" t="s">
        <v>325</v>
      </c>
      <c r="B181" s="27" t="s">
        <v>326</v>
      </c>
      <c r="C181" s="28" t="s">
        <v>30</v>
      </c>
      <c r="D181" s="29">
        <v>6</v>
      </c>
      <c r="E181" s="30">
        <v>0</v>
      </c>
      <c r="F181" s="31">
        <f>ROUND(+E181*D181,2)</f>
        <v>0</v>
      </c>
    </row>
    <row r="182" spans="1:10" ht="56.25" customHeight="1" x14ac:dyDescent="0.3">
      <c r="A182" s="26" t="s">
        <v>327</v>
      </c>
      <c r="B182" s="27" t="s">
        <v>328</v>
      </c>
      <c r="C182" s="28" t="s">
        <v>30</v>
      </c>
      <c r="D182" s="29">
        <v>6</v>
      </c>
      <c r="E182" s="30">
        <v>0</v>
      </c>
      <c r="F182" s="31">
        <f>ROUND(+E182*D182,2)</f>
        <v>0</v>
      </c>
    </row>
    <row r="183" spans="1:10" ht="61.2" customHeight="1" x14ac:dyDescent="0.3">
      <c r="A183" s="26" t="s">
        <v>329</v>
      </c>
      <c r="B183" s="27" t="s">
        <v>330</v>
      </c>
      <c r="C183" s="28" t="s">
        <v>30</v>
      </c>
      <c r="D183" s="29">
        <v>3</v>
      </c>
      <c r="E183" s="30">
        <v>0</v>
      </c>
      <c r="F183" s="31">
        <f>ROUND(+E183*D183,2)</f>
        <v>0</v>
      </c>
      <c r="G183" s="32"/>
    </row>
    <row r="184" spans="1:10" ht="69.599999999999994" customHeight="1" x14ac:dyDescent="0.3">
      <c r="A184" s="26" t="s">
        <v>331</v>
      </c>
      <c r="B184" s="27" t="s">
        <v>332</v>
      </c>
      <c r="C184" s="28" t="s">
        <v>40</v>
      </c>
      <c r="D184" s="29">
        <v>5</v>
      </c>
      <c r="E184" s="30">
        <v>0</v>
      </c>
      <c r="F184" s="31">
        <f t="shared" ref="F184:F185" si="21">ROUND(+E184*D184,2)</f>
        <v>0</v>
      </c>
    </row>
    <row r="185" spans="1:10" ht="61.8" customHeight="1" x14ac:dyDescent="0.3">
      <c r="A185" s="26" t="s">
        <v>333</v>
      </c>
      <c r="B185" s="27" t="s">
        <v>334</v>
      </c>
      <c r="C185" s="28" t="s">
        <v>30</v>
      </c>
      <c r="D185" s="29">
        <v>12</v>
      </c>
      <c r="E185" s="30">
        <v>0</v>
      </c>
      <c r="F185" s="31">
        <f t="shared" si="21"/>
        <v>0</v>
      </c>
    </row>
    <row r="186" spans="1:10" ht="56.25" customHeight="1" x14ac:dyDescent="0.3">
      <c r="A186" s="26" t="s">
        <v>335</v>
      </c>
      <c r="B186" s="27" t="s">
        <v>336</v>
      </c>
      <c r="C186" s="28" t="s">
        <v>90</v>
      </c>
      <c r="D186" s="29">
        <v>17</v>
      </c>
      <c r="E186" s="30">
        <v>0</v>
      </c>
      <c r="F186" s="31">
        <f>ROUND(+E186*D186,2)</f>
        <v>0</v>
      </c>
    </row>
    <row r="187" spans="1:10" ht="45.75" customHeight="1" x14ac:dyDescent="0.3">
      <c r="A187" s="26" t="s">
        <v>337</v>
      </c>
      <c r="B187" s="27" t="s">
        <v>338</v>
      </c>
      <c r="C187" s="28" t="s">
        <v>90</v>
      </c>
      <c r="D187" s="29">
        <v>10</v>
      </c>
      <c r="E187" s="30">
        <v>0</v>
      </c>
      <c r="F187" s="31">
        <f>ROUND(+E187*D187,2)</f>
        <v>0</v>
      </c>
      <c r="G187" s="32"/>
    </row>
    <row r="188" spans="1:10" ht="51" customHeight="1" x14ac:dyDescent="0.3">
      <c r="A188" s="26" t="s">
        <v>339</v>
      </c>
      <c r="B188" s="27" t="s">
        <v>552</v>
      </c>
      <c r="C188" s="28" t="s">
        <v>30</v>
      </c>
      <c r="D188" s="29">
        <v>3</v>
      </c>
      <c r="E188" s="30">
        <v>0</v>
      </c>
      <c r="F188" s="31">
        <f t="shared" ref="F188:F189" si="22">ROUND(+E188*D188,2)</f>
        <v>0</v>
      </c>
    </row>
    <row r="189" spans="1:10" ht="51" customHeight="1" x14ac:dyDescent="0.3">
      <c r="A189" s="26" t="s">
        <v>340</v>
      </c>
      <c r="B189" s="27" t="s">
        <v>341</v>
      </c>
      <c r="C189" s="28" t="s">
        <v>40</v>
      </c>
      <c r="D189" s="29">
        <v>3</v>
      </c>
      <c r="E189" s="30">
        <v>0</v>
      </c>
      <c r="F189" s="31">
        <f t="shared" si="22"/>
        <v>0</v>
      </c>
    </row>
    <row r="190" spans="1:10" ht="56.25" customHeight="1" x14ac:dyDescent="0.3">
      <c r="A190" s="26" t="s">
        <v>342</v>
      </c>
      <c r="B190" s="27" t="s">
        <v>343</v>
      </c>
      <c r="C190" s="28" t="s">
        <v>40</v>
      </c>
      <c r="D190" s="29">
        <v>2</v>
      </c>
      <c r="E190" s="30">
        <v>0</v>
      </c>
      <c r="F190" s="31">
        <f>ROUND(+E190*D190,2)</f>
        <v>0</v>
      </c>
    </row>
    <row r="191" spans="1:10" ht="45.75" customHeight="1" x14ac:dyDescent="0.3">
      <c r="A191" s="26" t="s">
        <v>344</v>
      </c>
      <c r="B191" s="27" t="s">
        <v>345</v>
      </c>
      <c r="C191" s="28" t="s">
        <v>40</v>
      </c>
      <c r="D191" s="29">
        <v>5</v>
      </c>
      <c r="E191" s="30">
        <v>0</v>
      </c>
      <c r="F191" s="31">
        <f>ROUND(+E191*D191,2)</f>
        <v>0</v>
      </c>
      <c r="G191" s="32"/>
    </row>
    <row r="192" spans="1:10" ht="51" customHeight="1" x14ac:dyDescent="0.3">
      <c r="A192" s="26" t="s">
        <v>346</v>
      </c>
      <c r="B192" s="27" t="s">
        <v>347</v>
      </c>
      <c r="C192" s="28" t="s">
        <v>40</v>
      </c>
      <c r="D192" s="29">
        <v>1</v>
      </c>
      <c r="E192" s="30">
        <v>0</v>
      </c>
      <c r="F192" s="31">
        <f t="shared" ref="F192:F193" si="23">ROUND(+E192*D192,2)</f>
        <v>0</v>
      </c>
    </row>
    <row r="193" spans="1:6" ht="51" customHeight="1" x14ac:dyDescent="0.3">
      <c r="A193" s="26" t="s">
        <v>348</v>
      </c>
      <c r="B193" s="27" t="s">
        <v>349</v>
      </c>
      <c r="C193" s="28" t="s">
        <v>40</v>
      </c>
      <c r="D193" s="29">
        <v>3</v>
      </c>
      <c r="E193" s="30">
        <v>0</v>
      </c>
      <c r="F193" s="31">
        <f t="shared" si="23"/>
        <v>0</v>
      </c>
    </row>
    <row r="194" spans="1:6" x14ac:dyDescent="0.3">
      <c r="A194" s="20" t="s">
        <v>350</v>
      </c>
      <c r="B194" s="21" t="s">
        <v>351</v>
      </c>
      <c r="C194" s="22"/>
      <c r="D194" s="23"/>
      <c r="E194" s="24"/>
      <c r="F194" s="25">
        <f>+SUM(F195:F197)</f>
        <v>0</v>
      </c>
    </row>
    <row r="195" spans="1:6" ht="34.200000000000003" x14ac:dyDescent="0.3">
      <c r="A195" s="26" t="s">
        <v>352</v>
      </c>
      <c r="B195" s="27" t="s">
        <v>235</v>
      </c>
      <c r="C195" s="28" t="s">
        <v>17</v>
      </c>
      <c r="D195" s="29">
        <v>54.64</v>
      </c>
      <c r="E195" s="30">
        <v>0</v>
      </c>
      <c r="F195" s="31">
        <f t="shared" ref="F195:F197" si="24">ROUND(+E195*D195,2)</f>
        <v>0</v>
      </c>
    </row>
    <row r="196" spans="1:6" ht="68.400000000000006" x14ac:dyDescent="0.3">
      <c r="A196" s="26" t="s">
        <v>353</v>
      </c>
      <c r="B196" s="27" t="s">
        <v>354</v>
      </c>
      <c r="C196" s="28" t="s">
        <v>17</v>
      </c>
      <c r="D196" s="29">
        <v>45.16</v>
      </c>
      <c r="E196" s="30">
        <v>0</v>
      </c>
      <c r="F196" s="31">
        <f t="shared" si="24"/>
        <v>0</v>
      </c>
    </row>
    <row r="197" spans="1:6" ht="45.6" x14ac:dyDescent="0.3">
      <c r="A197" s="26" t="s">
        <v>355</v>
      </c>
      <c r="B197" s="27" t="s">
        <v>356</v>
      </c>
      <c r="C197" s="28" t="s">
        <v>40</v>
      </c>
      <c r="D197" s="29">
        <v>6</v>
      </c>
      <c r="E197" s="30">
        <v>0</v>
      </c>
      <c r="F197" s="31">
        <f t="shared" si="24"/>
        <v>0</v>
      </c>
    </row>
    <row r="198" spans="1:6" x14ac:dyDescent="0.3">
      <c r="A198" s="20" t="s">
        <v>357</v>
      </c>
      <c r="B198" s="21" t="s">
        <v>212</v>
      </c>
      <c r="C198" s="22"/>
      <c r="D198" s="23"/>
      <c r="E198" s="24"/>
      <c r="F198" s="25">
        <f>+SUM(F199:F203)</f>
        <v>0</v>
      </c>
    </row>
    <row r="199" spans="1:6" ht="79.8" x14ac:dyDescent="0.3">
      <c r="A199" s="26" t="s">
        <v>358</v>
      </c>
      <c r="B199" s="27" t="s">
        <v>359</v>
      </c>
      <c r="C199" s="28" t="s">
        <v>30</v>
      </c>
      <c r="D199" s="29">
        <v>2.5</v>
      </c>
      <c r="E199" s="30">
        <v>0</v>
      </c>
      <c r="F199" s="31">
        <f>ROUND(+E199*D199,2)</f>
        <v>0</v>
      </c>
    </row>
    <row r="200" spans="1:6" ht="45.6" x14ac:dyDescent="0.3">
      <c r="A200" s="26" t="s">
        <v>360</v>
      </c>
      <c r="B200" s="27" t="s">
        <v>361</v>
      </c>
      <c r="C200" s="28" t="s">
        <v>17</v>
      </c>
      <c r="D200" s="29">
        <v>66.099999999999994</v>
      </c>
      <c r="E200" s="30">
        <v>0</v>
      </c>
      <c r="F200" s="31">
        <f>ROUND(+E200*D200,2)</f>
        <v>0</v>
      </c>
    </row>
    <row r="201" spans="1:6" ht="45.6" x14ac:dyDescent="0.3">
      <c r="A201" s="26" t="s">
        <v>362</v>
      </c>
      <c r="B201" s="27" t="s">
        <v>363</v>
      </c>
      <c r="C201" s="28" t="s">
        <v>40</v>
      </c>
      <c r="D201" s="29">
        <v>6</v>
      </c>
      <c r="E201" s="30">
        <v>0</v>
      </c>
      <c r="F201" s="31">
        <f>ROUND(+E201*D201,2)</f>
        <v>0</v>
      </c>
    </row>
    <row r="202" spans="1:6" ht="91.2" x14ac:dyDescent="0.3">
      <c r="A202" s="26" t="s">
        <v>364</v>
      </c>
      <c r="B202" s="27" t="s">
        <v>365</v>
      </c>
      <c r="C202" s="28" t="s">
        <v>40</v>
      </c>
      <c r="D202" s="29">
        <v>3</v>
      </c>
      <c r="E202" s="30">
        <v>0</v>
      </c>
      <c r="F202" s="31">
        <f>ROUND(+E202*D202,2)</f>
        <v>0</v>
      </c>
    </row>
    <row r="203" spans="1:6" ht="22.8" x14ac:dyDescent="0.3">
      <c r="A203" s="26" t="s">
        <v>366</v>
      </c>
      <c r="B203" s="27" t="s">
        <v>367</v>
      </c>
      <c r="C203" s="28" t="s">
        <v>40</v>
      </c>
      <c r="D203" s="29">
        <v>1</v>
      </c>
      <c r="E203" s="30">
        <v>0</v>
      </c>
      <c r="F203" s="31">
        <f>ROUND(+E203*D203,2)</f>
        <v>0</v>
      </c>
    </row>
    <row r="204" spans="1:6" x14ac:dyDescent="0.3">
      <c r="A204" s="20" t="s">
        <v>368</v>
      </c>
      <c r="B204" s="21" t="s">
        <v>369</v>
      </c>
      <c r="C204" s="22"/>
      <c r="D204" s="23"/>
      <c r="E204" s="24"/>
      <c r="F204" s="25">
        <f>+SUM(F205:F206)</f>
        <v>0</v>
      </c>
    </row>
    <row r="205" spans="1:6" ht="79.8" x14ac:dyDescent="0.3">
      <c r="A205" s="26" t="s">
        <v>370</v>
      </c>
      <c r="B205" s="27" t="s">
        <v>290</v>
      </c>
      <c r="C205" s="28" t="s">
        <v>17</v>
      </c>
      <c r="D205" s="29">
        <v>50</v>
      </c>
      <c r="E205" s="30">
        <v>0</v>
      </c>
      <c r="F205" s="31">
        <f t="shared" ref="F205:F206" si="25">ROUND(+E205*D205,2)</f>
        <v>0</v>
      </c>
    </row>
    <row r="206" spans="1:6" ht="79.8" x14ac:dyDescent="0.3">
      <c r="A206" s="26" t="s">
        <v>371</v>
      </c>
      <c r="B206" s="27" t="s">
        <v>372</v>
      </c>
      <c r="C206" s="28" t="s">
        <v>17</v>
      </c>
      <c r="D206" s="29">
        <v>121.4</v>
      </c>
      <c r="E206" s="30">
        <v>0</v>
      </c>
      <c r="F206" s="31">
        <f t="shared" si="25"/>
        <v>0</v>
      </c>
    </row>
    <row r="207" spans="1:6" x14ac:dyDescent="0.3">
      <c r="A207" s="20" t="s">
        <v>373</v>
      </c>
      <c r="B207" s="21" t="s">
        <v>374</v>
      </c>
      <c r="C207" s="22"/>
      <c r="D207" s="23"/>
      <c r="E207" s="24"/>
      <c r="F207" s="25">
        <f>+SUM(F208:F213)</f>
        <v>0</v>
      </c>
    </row>
    <row r="208" spans="1:6" ht="57" x14ac:dyDescent="0.3">
      <c r="A208" s="26" t="s">
        <v>375</v>
      </c>
      <c r="B208" s="27" t="s">
        <v>376</v>
      </c>
      <c r="C208" s="28" t="s">
        <v>40</v>
      </c>
      <c r="D208" s="29">
        <v>1</v>
      </c>
      <c r="E208" s="30">
        <v>0</v>
      </c>
      <c r="F208" s="31">
        <f t="shared" ref="F208:F213" si="26">ROUND(+E208*D208,2)</f>
        <v>0</v>
      </c>
    </row>
    <row r="209" spans="1:7" ht="45.6" x14ac:dyDescent="0.3">
      <c r="A209" s="26" t="s">
        <v>377</v>
      </c>
      <c r="B209" s="27" t="s">
        <v>378</v>
      </c>
      <c r="C209" s="28" t="s">
        <v>17</v>
      </c>
      <c r="D209" s="29">
        <v>8</v>
      </c>
      <c r="E209" s="30">
        <v>0</v>
      </c>
      <c r="F209" s="31">
        <f t="shared" si="26"/>
        <v>0</v>
      </c>
    </row>
    <row r="210" spans="1:7" ht="57" x14ac:dyDescent="0.3">
      <c r="A210" s="26" t="s">
        <v>379</v>
      </c>
      <c r="B210" s="27" t="s">
        <v>380</v>
      </c>
      <c r="C210" s="28" t="s">
        <v>30</v>
      </c>
      <c r="D210" s="29">
        <v>3.5</v>
      </c>
      <c r="E210" s="30">
        <v>0</v>
      </c>
      <c r="F210" s="31">
        <f t="shared" si="26"/>
        <v>0</v>
      </c>
    </row>
    <row r="211" spans="1:7" ht="57" x14ac:dyDescent="0.3">
      <c r="A211" s="26" t="s">
        <v>381</v>
      </c>
      <c r="B211" s="27" t="s">
        <v>382</v>
      </c>
      <c r="C211" s="28" t="s">
        <v>40</v>
      </c>
      <c r="D211" s="29">
        <v>2</v>
      </c>
      <c r="E211" s="30">
        <v>0</v>
      </c>
      <c r="F211" s="31">
        <f t="shared" si="26"/>
        <v>0</v>
      </c>
    </row>
    <row r="212" spans="1:7" ht="57" x14ac:dyDescent="0.3">
      <c r="A212" s="26" t="s">
        <v>383</v>
      </c>
      <c r="B212" s="27" t="s">
        <v>384</v>
      </c>
      <c r="C212" s="28" t="s">
        <v>40</v>
      </c>
      <c r="D212" s="29">
        <v>3</v>
      </c>
      <c r="E212" s="30">
        <v>0</v>
      </c>
      <c r="F212" s="31">
        <f t="shared" si="26"/>
        <v>0</v>
      </c>
    </row>
    <row r="213" spans="1:7" ht="45.6" x14ac:dyDescent="0.3">
      <c r="A213" s="26" t="s">
        <v>385</v>
      </c>
      <c r="B213" s="27" t="s">
        <v>386</v>
      </c>
      <c r="C213" s="28" t="s">
        <v>40</v>
      </c>
      <c r="D213" s="29">
        <v>2</v>
      </c>
      <c r="E213" s="30">
        <v>0</v>
      </c>
      <c r="F213" s="31">
        <f t="shared" si="26"/>
        <v>0</v>
      </c>
    </row>
    <row r="214" spans="1:7" x14ac:dyDescent="0.3">
      <c r="A214" s="20" t="s">
        <v>387</v>
      </c>
      <c r="B214" s="21" t="s">
        <v>388</v>
      </c>
      <c r="C214" s="22"/>
      <c r="D214" s="23"/>
      <c r="E214" s="24"/>
      <c r="F214" s="25">
        <f>+SUM(F215:F220)</f>
        <v>0</v>
      </c>
    </row>
    <row r="215" spans="1:7" ht="34.200000000000003" x14ac:dyDescent="0.3">
      <c r="A215" s="26" t="s">
        <v>389</v>
      </c>
      <c r="B215" s="27" t="s">
        <v>305</v>
      </c>
      <c r="C215" s="28" t="s">
        <v>90</v>
      </c>
      <c r="D215" s="29">
        <v>5</v>
      </c>
      <c r="E215" s="30">
        <v>0</v>
      </c>
      <c r="F215" s="31">
        <f t="shared" ref="F215:F220" si="27">ROUND(+E215*D215,2)</f>
        <v>0</v>
      </c>
    </row>
    <row r="216" spans="1:7" ht="34.200000000000003" x14ac:dyDescent="0.3">
      <c r="A216" s="26" t="s">
        <v>390</v>
      </c>
      <c r="B216" s="27" t="s">
        <v>391</v>
      </c>
      <c r="C216" s="28" t="s">
        <v>90</v>
      </c>
      <c r="D216" s="29">
        <v>3</v>
      </c>
      <c r="E216" s="30">
        <v>0</v>
      </c>
      <c r="F216" s="31">
        <f t="shared" si="27"/>
        <v>0</v>
      </c>
    </row>
    <row r="217" spans="1:7" ht="34.200000000000003" x14ac:dyDescent="0.3">
      <c r="A217" s="26" t="s">
        <v>392</v>
      </c>
      <c r="B217" s="27" t="s">
        <v>393</v>
      </c>
      <c r="C217" s="28" t="s">
        <v>90</v>
      </c>
      <c r="D217" s="29">
        <v>4</v>
      </c>
      <c r="E217" s="30">
        <v>0</v>
      </c>
      <c r="F217" s="31">
        <f t="shared" si="27"/>
        <v>0</v>
      </c>
    </row>
    <row r="218" spans="1:7" ht="45.6" x14ac:dyDescent="0.3">
      <c r="A218" s="26" t="s">
        <v>394</v>
      </c>
      <c r="B218" s="27" t="s">
        <v>307</v>
      </c>
      <c r="C218" s="28" t="s">
        <v>40</v>
      </c>
      <c r="D218" s="29">
        <v>5</v>
      </c>
      <c r="E218" s="30">
        <v>0</v>
      </c>
      <c r="F218" s="31">
        <f t="shared" si="27"/>
        <v>0</v>
      </c>
    </row>
    <row r="219" spans="1:7" ht="79.8" x14ac:dyDescent="0.3">
      <c r="A219" s="26" t="s">
        <v>395</v>
      </c>
      <c r="B219" s="27" t="s">
        <v>309</v>
      </c>
      <c r="C219" s="28" t="s">
        <v>40</v>
      </c>
      <c r="D219" s="29">
        <v>2</v>
      </c>
      <c r="E219" s="30">
        <v>0</v>
      </c>
      <c r="F219" s="31">
        <f t="shared" si="27"/>
        <v>0</v>
      </c>
    </row>
    <row r="220" spans="1:7" ht="79.8" x14ac:dyDescent="0.3">
      <c r="A220" s="26" t="s">
        <v>396</v>
      </c>
      <c r="B220" s="27" t="s">
        <v>397</v>
      </c>
      <c r="C220" s="28" t="s">
        <v>40</v>
      </c>
      <c r="D220" s="29">
        <v>4</v>
      </c>
      <c r="E220" s="30">
        <v>0</v>
      </c>
      <c r="F220" s="31">
        <f t="shared" si="27"/>
        <v>0</v>
      </c>
    </row>
    <row r="221" spans="1:7" x14ac:dyDescent="0.3">
      <c r="A221" s="14" t="s">
        <v>398</v>
      </c>
      <c r="B221" s="15" t="s">
        <v>399</v>
      </c>
      <c r="C221" s="16"/>
      <c r="D221" s="17"/>
      <c r="E221" s="18"/>
      <c r="F221" s="19">
        <f>+F222+F227+F230+F235+F239+F242</f>
        <v>0</v>
      </c>
    </row>
    <row r="222" spans="1:7" x14ac:dyDescent="0.3">
      <c r="A222" s="20" t="s">
        <v>400</v>
      </c>
      <c r="B222" s="21" t="s">
        <v>14</v>
      </c>
      <c r="C222" s="22"/>
      <c r="D222" s="23"/>
      <c r="E222" s="24"/>
      <c r="F222" s="25">
        <f>+SUM(F223:F226)</f>
        <v>0</v>
      </c>
    </row>
    <row r="223" spans="1:7" ht="42" customHeight="1" x14ac:dyDescent="0.3">
      <c r="A223" s="26" t="s">
        <v>401</v>
      </c>
      <c r="B223" s="27" t="s">
        <v>402</v>
      </c>
      <c r="C223" s="28" t="s">
        <v>17</v>
      </c>
      <c r="D223" s="29">
        <v>6.42</v>
      </c>
      <c r="E223" s="30">
        <v>0</v>
      </c>
      <c r="F223" s="31">
        <f>ROUND(+E223*D223,2)</f>
        <v>0</v>
      </c>
      <c r="G223" s="32"/>
    </row>
    <row r="224" spans="1:7" ht="51" customHeight="1" x14ac:dyDescent="0.3">
      <c r="A224" s="26" t="s">
        <v>403</v>
      </c>
      <c r="B224" s="27" t="s">
        <v>229</v>
      </c>
      <c r="C224" s="28" t="s">
        <v>30</v>
      </c>
      <c r="D224" s="29">
        <v>14</v>
      </c>
      <c r="E224" s="30">
        <v>0</v>
      </c>
      <c r="F224" s="31">
        <f>ROUND(+E224*D224,2)</f>
        <v>0</v>
      </c>
      <c r="G224" s="32"/>
    </row>
    <row r="225" spans="1:10" ht="41.25" customHeight="1" x14ac:dyDescent="0.3">
      <c r="A225" s="26" t="s">
        <v>404</v>
      </c>
      <c r="B225" s="27" t="s">
        <v>231</v>
      </c>
      <c r="C225" s="28" t="s">
        <v>17</v>
      </c>
      <c r="D225" s="29">
        <v>6.42</v>
      </c>
      <c r="E225" s="30">
        <v>0</v>
      </c>
      <c r="F225" s="31">
        <f>ROUND(+E225*D225,2)</f>
        <v>0</v>
      </c>
      <c r="G225" s="32"/>
    </row>
    <row r="226" spans="1:10" ht="45.6" x14ac:dyDescent="0.3">
      <c r="A226" s="26" t="s">
        <v>405</v>
      </c>
      <c r="B226" s="27" t="s">
        <v>316</v>
      </c>
      <c r="C226" s="28" t="s">
        <v>197</v>
      </c>
      <c r="D226" s="29">
        <v>1.1000000000000001</v>
      </c>
      <c r="E226" s="30">
        <v>0</v>
      </c>
      <c r="F226" s="31">
        <f>ROUND(+E226*D226,2)</f>
        <v>0</v>
      </c>
      <c r="G226" s="32"/>
    </row>
    <row r="227" spans="1:10" x14ac:dyDescent="0.3">
      <c r="A227" s="20" t="s">
        <v>406</v>
      </c>
      <c r="B227" s="21" t="s">
        <v>351</v>
      </c>
      <c r="C227" s="22"/>
      <c r="D227" s="23"/>
      <c r="E227" s="24"/>
      <c r="F227" s="25">
        <f>+SUM(F228:F229)</f>
        <v>0</v>
      </c>
      <c r="I227">
        <v>6</v>
      </c>
      <c r="J227">
        <f>+H227*I227</f>
        <v>0</v>
      </c>
    </row>
    <row r="228" spans="1:10" ht="34.200000000000003" x14ac:dyDescent="0.3">
      <c r="A228" s="26" t="s">
        <v>407</v>
      </c>
      <c r="B228" s="27" t="s">
        <v>235</v>
      </c>
      <c r="C228" s="28" t="s">
        <v>17</v>
      </c>
      <c r="D228" s="29">
        <v>6.42</v>
      </c>
      <c r="E228" s="30">
        <v>0</v>
      </c>
      <c r="F228" s="31">
        <f>ROUND(+E228*D228,2)</f>
        <v>0</v>
      </c>
    </row>
    <row r="229" spans="1:10" ht="56.25" customHeight="1" x14ac:dyDescent="0.3">
      <c r="A229" s="26" t="s">
        <v>408</v>
      </c>
      <c r="B229" s="27" t="s">
        <v>354</v>
      </c>
      <c r="C229" s="28" t="s">
        <v>17</v>
      </c>
      <c r="D229" s="29">
        <v>6.42</v>
      </c>
      <c r="E229" s="30">
        <v>0</v>
      </c>
      <c r="F229" s="31">
        <f>ROUND(+E229*D229,2)</f>
        <v>0</v>
      </c>
    </row>
    <row r="230" spans="1:10" x14ac:dyDescent="0.3">
      <c r="A230" s="20" t="s">
        <v>409</v>
      </c>
      <c r="B230" s="21" t="s">
        <v>410</v>
      </c>
      <c r="C230" s="22"/>
      <c r="D230" s="23"/>
      <c r="E230" s="24"/>
      <c r="F230" s="25">
        <f>+SUM(F231:F234)</f>
        <v>0</v>
      </c>
    </row>
    <row r="231" spans="1:10" ht="45.6" x14ac:dyDescent="0.3">
      <c r="A231" s="26" t="s">
        <v>411</v>
      </c>
      <c r="B231" s="27" t="s">
        <v>412</v>
      </c>
      <c r="C231" s="28" t="s">
        <v>40</v>
      </c>
      <c r="D231" s="29">
        <v>4</v>
      </c>
      <c r="E231" s="30">
        <v>0</v>
      </c>
      <c r="F231" s="31">
        <f t="shared" ref="F231:F234" si="28">ROUND(+E231*D231,2)</f>
        <v>0</v>
      </c>
    </row>
    <row r="232" spans="1:10" ht="57" x14ac:dyDescent="0.3">
      <c r="A232" s="26" t="s">
        <v>413</v>
      </c>
      <c r="B232" s="27" t="s">
        <v>414</v>
      </c>
      <c r="C232" s="28" t="s">
        <v>40</v>
      </c>
      <c r="D232" s="29">
        <v>40</v>
      </c>
      <c r="E232" s="30">
        <v>0</v>
      </c>
      <c r="F232" s="31">
        <f t="shared" si="28"/>
        <v>0</v>
      </c>
    </row>
    <row r="233" spans="1:10" ht="57" x14ac:dyDescent="0.3">
      <c r="A233" s="26" t="s">
        <v>415</v>
      </c>
      <c r="B233" s="27" t="s">
        <v>416</v>
      </c>
      <c r="C233" s="28" t="s">
        <v>40</v>
      </c>
      <c r="D233" s="29">
        <v>30</v>
      </c>
      <c r="E233" s="30">
        <v>0</v>
      </c>
      <c r="F233" s="31">
        <f t="shared" si="28"/>
        <v>0</v>
      </c>
    </row>
    <row r="234" spans="1:10" ht="57" x14ac:dyDescent="0.3">
      <c r="A234" s="26" t="s">
        <v>417</v>
      </c>
      <c r="B234" s="27" t="s">
        <v>418</v>
      </c>
      <c r="C234" s="28" t="s">
        <v>17</v>
      </c>
      <c r="D234" s="29">
        <v>21</v>
      </c>
      <c r="E234" s="30">
        <v>0</v>
      </c>
      <c r="F234" s="31">
        <f t="shared" si="28"/>
        <v>0</v>
      </c>
    </row>
    <row r="235" spans="1:10" x14ac:dyDescent="0.3">
      <c r="A235" s="20" t="s">
        <v>419</v>
      </c>
      <c r="B235" s="21" t="s">
        <v>420</v>
      </c>
      <c r="C235" s="22"/>
      <c r="D235" s="23"/>
      <c r="E235" s="24"/>
      <c r="F235" s="25">
        <f>+SUM(F236:F238)</f>
        <v>0</v>
      </c>
    </row>
    <row r="236" spans="1:10" ht="79.8" x14ac:dyDescent="0.3">
      <c r="A236" s="26" t="s">
        <v>421</v>
      </c>
      <c r="B236" s="27" t="s">
        <v>288</v>
      </c>
      <c r="C236" s="28" t="s">
        <v>17</v>
      </c>
      <c r="D236" s="29">
        <v>52.8</v>
      </c>
      <c r="E236" s="30">
        <v>0</v>
      </c>
      <c r="F236" s="31">
        <f>ROUND(+E236*D236,2)</f>
        <v>0</v>
      </c>
    </row>
    <row r="237" spans="1:10" ht="79.8" x14ac:dyDescent="0.3">
      <c r="A237" s="26" t="s">
        <v>422</v>
      </c>
      <c r="B237" s="27" t="s">
        <v>290</v>
      </c>
      <c r="C237" s="28" t="s">
        <v>17</v>
      </c>
      <c r="D237" s="29">
        <v>41.07</v>
      </c>
      <c r="E237" s="30">
        <v>0</v>
      </c>
      <c r="F237" s="31">
        <f>ROUND(+E237*D237,2)</f>
        <v>0</v>
      </c>
    </row>
    <row r="238" spans="1:10" ht="68.400000000000006" x14ac:dyDescent="0.3">
      <c r="A238" s="26" t="s">
        <v>423</v>
      </c>
      <c r="B238" s="27" t="s">
        <v>292</v>
      </c>
      <c r="C238" s="28" t="s">
        <v>33</v>
      </c>
      <c r="D238" s="29">
        <v>1</v>
      </c>
      <c r="E238" s="30">
        <v>0</v>
      </c>
      <c r="F238" s="31">
        <f>ROUND(+E238*D238,2)</f>
        <v>0</v>
      </c>
    </row>
    <row r="239" spans="1:10" x14ac:dyDescent="0.3">
      <c r="A239" s="20" t="s">
        <v>424</v>
      </c>
      <c r="B239" s="21" t="s">
        <v>425</v>
      </c>
      <c r="C239" s="22"/>
      <c r="D239" s="23"/>
      <c r="E239" s="24"/>
      <c r="F239" s="25">
        <f>+SUM(F240:F241)</f>
        <v>0</v>
      </c>
    </row>
    <row r="240" spans="1:10" ht="68.400000000000006" x14ac:dyDescent="0.3">
      <c r="A240" s="26" t="s">
        <v>426</v>
      </c>
      <c r="B240" s="27" t="s">
        <v>427</v>
      </c>
      <c r="C240" s="28" t="s">
        <v>40</v>
      </c>
      <c r="D240" s="29">
        <v>1</v>
      </c>
      <c r="E240" s="30">
        <v>0</v>
      </c>
      <c r="F240" s="31">
        <f t="shared" ref="F240:F241" si="29">ROUND(+E240*D240,2)</f>
        <v>0</v>
      </c>
    </row>
    <row r="241" spans="1:7" ht="45.6" x14ac:dyDescent="0.3">
      <c r="A241" s="26" t="s">
        <v>428</v>
      </c>
      <c r="B241" s="27" t="s">
        <v>386</v>
      </c>
      <c r="C241" s="28" t="s">
        <v>40</v>
      </c>
      <c r="D241" s="29">
        <v>1</v>
      </c>
      <c r="E241" s="30">
        <v>0</v>
      </c>
      <c r="F241" s="31">
        <f t="shared" si="29"/>
        <v>0</v>
      </c>
    </row>
    <row r="242" spans="1:7" x14ac:dyDescent="0.3">
      <c r="A242" s="20" t="s">
        <v>429</v>
      </c>
      <c r="B242" s="21" t="s">
        <v>388</v>
      </c>
      <c r="C242" s="22"/>
      <c r="D242" s="23"/>
      <c r="E242" s="24"/>
      <c r="F242" s="25">
        <f>+SUM(F243:F248)</f>
        <v>0</v>
      </c>
    </row>
    <row r="243" spans="1:7" ht="34.200000000000003" x14ac:dyDescent="0.3">
      <c r="A243" s="26" t="s">
        <v>430</v>
      </c>
      <c r="B243" s="27" t="s">
        <v>305</v>
      </c>
      <c r="C243" s="28" t="s">
        <v>90</v>
      </c>
      <c r="D243" s="29">
        <v>2</v>
      </c>
      <c r="E243" s="30">
        <v>0</v>
      </c>
      <c r="F243" s="31">
        <f t="shared" ref="F243:F248" si="30">ROUND(+E243*D243,2)</f>
        <v>0</v>
      </c>
    </row>
    <row r="244" spans="1:7" ht="34.200000000000003" x14ac:dyDescent="0.3">
      <c r="A244" s="26" t="s">
        <v>431</v>
      </c>
      <c r="B244" s="27" t="s">
        <v>391</v>
      </c>
      <c r="C244" s="28" t="s">
        <v>90</v>
      </c>
      <c r="D244" s="29">
        <v>2</v>
      </c>
      <c r="E244" s="30">
        <v>0</v>
      </c>
      <c r="F244" s="31">
        <f t="shared" si="30"/>
        <v>0</v>
      </c>
    </row>
    <row r="245" spans="1:7" ht="45.6" x14ac:dyDescent="0.3">
      <c r="A245" s="26" t="s">
        <v>432</v>
      </c>
      <c r="B245" s="27" t="s">
        <v>307</v>
      </c>
      <c r="C245" s="28" t="s">
        <v>40</v>
      </c>
      <c r="D245" s="29">
        <v>4</v>
      </c>
      <c r="E245" s="30">
        <v>0</v>
      </c>
      <c r="F245" s="31">
        <f t="shared" si="30"/>
        <v>0</v>
      </c>
    </row>
    <row r="246" spans="1:7" ht="79.8" x14ac:dyDescent="0.3">
      <c r="A246" s="26" t="s">
        <v>433</v>
      </c>
      <c r="B246" s="27" t="s">
        <v>309</v>
      </c>
      <c r="C246" s="28" t="s">
        <v>40</v>
      </c>
      <c r="D246" s="29">
        <v>2</v>
      </c>
      <c r="E246" s="30">
        <v>0</v>
      </c>
      <c r="F246" s="31">
        <f t="shared" si="30"/>
        <v>0</v>
      </c>
    </row>
    <row r="247" spans="1:7" ht="79.8" x14ac:dyDescent="0.3">
      <c r="A247" s="26" t="s">
        <v>434</v>
      </c>
      <c r="B247" s="27" t="s">
        <v>435</v>
      </c>
      <c r="C247" s="28" t="s">
        <v>40</v>
      </c>
      <c r="D247" s="29">
        <v>2</v>
      </c>
      <c r="E247" s="30">
        <v>0</v>
      </c>
      <c r="F247" s="31">
        <f t="shared" si="30"/>
        <v>0</v>
      </c>
    </row>
    <row r="248" spans="1:7" ht="79.8" x14ac:dyDescent="0.3">
      <c r="A248" s="26" t="s">
        <v>436</v>
      </c>
      <c r="B248" s="27" t="s">
        <v>397</v>
      </c>
      <c r="C248" s="28" t="s">
        <v>40</v>
      </c>
      <c r="D248" s="29">
        <v>4</v>
      </c>
      <c r="E248" s="30">
        <v>0</v>
      </c>
      <c r="F248" s="31">
        <f t="shared" si="30"/>
        <v>0</v>
      </c>
    </row>
    <row r="249" spans="1:7" x14ac:dyDescent="0.3">
      <c r="A249" s="14" t="s">
        <v>437</v>
      </c>
      <c r="B249" s="15" t="s">
        <v>438</v>
      </c>
      <c r="C249" s="16"/>
      <c r="D249" s="17"/>
      <c r="E249" s="18"/>
      <c r="F249" s="19">
        <f>+F250+F265+F271+F275+F284</f>
        <v>0</v>
      </c>
    </row>
    <row r="250" spans="1:7" x14ac:dyDescent="0.3">
      <c r="A250" s="20" t="s">
        <v>439</v>
      </c>
      <c r="B250" s="21" t="s">
        <v>440</v>
      </c>
      <c r="C250" s="22"/>
      <c r="D250" s="23"/>
      <c r="E250" s="24"/>
      <c r="F250" s="25">
        <f>+SUM(F251:F264)</f>
        <v>0</v>
      </c>
    </row>
    <row r="251" spans="1:7" ht="151.80000000000001" customHeight="1" x14ac:dyDescent="0.3">
      <c r="A251" s="26" t="s">
        <v>441</v>
      </c>
      <c r="B251" s="27" t="s">
        <v>442</v>
      </c>
      <c r="C251" s="28" t="s">
        <v>443</v>
      </c>
      <c r="D251" s="29">
        <v>192</v>
      </c>
      <c r="E251" s="30">
        <v>0</v>
      </c>
      <c r="F251" s="31">
        <f t="shared" ref="F251:F264" si="31">ROUND(+E251*D251,2)</f>
        <v>0</v>
      </c>
      <c r="G251" s="32"/>
    </row>
    <row r="252" spans="1:7" ht="108" customHeight="1" x14ac:dyDescent="0.3">
      <c r="A252" s="26" t="s">
        <v>444</v>
      </c>
      <c r="B252" s="27" t="s">
        <v>445</v>
      </c>
      <c r="C252" s="28" t="s">
        <v>17</v>
      </c>
      <c r="D252" s="29">
        <v>100</v>
      </c>
      <c r="E252" s="30">
        <v>0</v>
      </c>
      <c r="F252" s="31">
        <f t="shared" si="31"/>
        <v>0</v>
      </c>
      <c r="G252" s="32"/>
    </row>
    <row r="253" spans="1:7" ht="76.2" customHeight="1" x14ac:dyDescent="0.3">
      <c r="A253" s="26" t="s">
        <v>446</v>
      </c>
      <c r="B253" s="27" t="s">
        <v>548</v>
      </c>
      <c r="C253" s="28" t="s">
        <v>40</v>
      </c>
      <c r="D253" s="29">
        <v>1</v>
      </c>
      <c r="E253" s="30">
        <v>0</v>
      </c>
      <c r="F253" s="31">
        <f t="shared" si="31"/>
        <v>0</v>
      </c>
      <c r="G253" s="32"/>
    </row>
    <row r="254" spans="1:7" ht="57" x14ac:dyDescent="0.3">
      <c r="A254" s="26" t="s">
        <v>447</v>
      </c>
      <c r="B254" s="27" t="s">
        <v>549</v>
      </c>
      <c r="C254" s="28" t="s">
        <v>40</v>
      </c>
      <c r="D254" s="29">
        <v>16</v>
      </c>
      <c r="E254" s="30">
        <v>0</v>
      </c>
      <c r="F254" s="31">
        <f t="shared" si="31"/>
        <v>0</v>
      </c>
      <c r="G254" s="32"/>
    </row>
    <row r="255" spans="1:7" ht="51" customHeight="1" x14ac:dyDescent="0.3">
      <c r="A255" s="26" t="s">
        <v>448</v>
      </c>
      <c r="B255" s="27" t="s">
        <v>449</v>
      </c>
      <c r="C255" s="28" t="s">
        <v>40</v>
      </c>
      <c r="D255" s="29">
        <v>10</v>
      </c>
      <c r="E255" s="30">
        <v>0</v>
      </c>
      <c r="F255" s="31">
        <f t="shared" si="31"/>
        <v>0</v>
      </c>
      <c r="G255" s="32"/>
    </row>
    <row r="256" spans="1:7" ht="73.8" customHeight="1" x14ac:dyDescent="0.3">
      <c r="A256" s="26" t="s">
        <v>450</v>
      </c>
      <c r="B256" s="27" t="s">
        <v>451</v>
      </c>
      <c r="C256" s="28" t="s">
        <v>40</v>
      </c>
      <c r="D256" s="29">
        <v>5</v>
      </c>
      <c r="E256" s="30">
        <v>0</v>
      </c>
      <c r="F256" s="31">
        <f t="shared" si="31"/>
        <v>0</v>
      </c>
      <c r="G256" s="32"/>
    </row>
    <row r="257" spans="1:10" ht="93.6" customHeight="1" x14ac:dyDescent="0.3">
      <c r="A257" s="26" t="s">
        <v>452</v>
      </c>
      <c r="B257" s="27" t="s">
        <v>550</v>
      </c>
      <c r="C257" s="28" t="s">
        <v>17</v>
      </c>
      <c r="D257" s="29">
        <v>307.51</v>
      </c>
      <c r="E257" s="30">
        <v>0</v>
      </c>
      <c r="F257" s="31">
        <f t="shared" si="31"/>
        <v>0</v>
      </c>
      <c r="G257" s="32"/>
    </row>
    <row r="258" spans="1:10" ht="97.2" customHeight="1" x14ac:dyDescent="0.3">
      <c r="A258" s="26" t="s">
        <v>453</v>
      </c>
      <c r="B258" s="27" t="s">
        <v>551</v>
      </c>
      <c r="C258" s="28" t="s">
        <v>17</v>
      </c>
      <c r="D258" s="29">
        <v>549.84</v>
      </c>
      <c r="E258" s="30">
        <v>0</v>
      </c>
      <c r="F258" s="31">
        <f t="shared" si="31"/>
        <v>0</v>
      </c>
      <c r="G258" s="32"/>
    </row>
    <row r="259" spans="1:10" ht="51" customHeight="1" x14ac:dyDescent="0.3">
      <c r="A259" s="26" t="s">
        <v>454</v>
      </c>
      <c r="B259" s="27" t="s">
        <v>455</v>
      </c>
      <c r="C259" s="28" t="s">
        <v>90</v>
      </c>
      <c r="D259" s="29">
        <v>5</v>
      </c>
      <c r="E259" s="30">
        <v>0</v>
      </c>
      <c r="F259" s="31">
        <f t="shared" si="31"/>
        <v>0</v>
      </c>
      <c r="G259" s="32"/>
    </row>
    <row r="260" spans="1:10" ht="41.25" customHeight="1" x14ac:dyDescent="0.3">
      <c r="A260" s="26" t="s">
        <v>456</v>
      </c>
      <c r="B260" s="27" t="s">
        <v>457</v>
      </c>
      <c r="C260" s="28" t="s">
        <v>90</v>
      </c>
      <c r="D260" s="29">
        <v>1</v>
      </c>
      <c r="E260" s="30">
        <v>0</v>
      </c>
      <c r="F260" s="31">
        <f t="shared" si="31"/>
        <v>0</v>
      </c>
      <c r="G260" s="32"/>
    </row>
    <row r="261" spans="1:10" ht="34.200000000000003" x14ac:dyDescent="0.3">
      <c r="A261" s="26" t="s">
        <v>458</v>
      </c>
      <c r="B261" s="27" t="s">
        <v>459</v>
      </c>
      <c r="C261" s="28" t="s">
        <v>90</v>
      </c>
      <c r="D261" s="29">
        <v>5</v>
      </c>
      <c r="E261" s="30">
        <v>0</v>
      </c>
      <c r="F261" s="31">
        <f t="shared" si="31"/>
        <v>0</v>
      </c>
      <c r="G261" s="32"/>
    </row>
    <row r="262" spans="1:10" ht="78.599999999999994" customHeight="1" x14ac:dyDescent="0.3">
      <c r="A262" s="26" t="s">
        <v>460</v>
      </c>
      <c r="B262" s="27" t="s">
        <v>461</v>
      </c>
      <c r="C262" s="28" t="s">
        <v>40</v>
      </c>
      <c r="D262" s="29">
        <v>1</v>
      </c>
      <c r="E262" s="30">
        <v>0</v>
      </c>
      <c r="F262" s="31">
        <f t="shared" si="31"/>
        <v>0</v>
      </c>
      <c r="G262" s="32"/>
    </row>
    <row r="263" spans="1:10" ht="85.8" customHeight="1" x14ac:dyDescent="0.3">
      <c r="A263" s="26" t="s">
        <v>462</v>
      </c>
      <c r="B263" s="27" t="s">
        <v>463</v>
      </c>
      <c r="C263" s="28" t="s">
        <v>40</v>
      </c>
      <c r="D263" s="29">
        <v>5</v>
      </c>
      <c r="E263" s="30">
        <v>0</v>
      </c>
      <c r="F263" s="31">
        <f t="shared" si="31"/>
        <v>0</v>
      </c>
      <c r="G263" s="32"/>
    </row>
    <row r="264" spans="1:10" ht="51" customHeight="1" x14ac:dyDescent="0.3">
      <c r="A264" s="26" t="s">
        <v>464</v>
      </c>
      <c r="B264" s="27" t="s">
        <v>465</v>
      </c>
      <c r="C264" s="28" t="s">
        <v>40</v>
      </c>
      <c r="D264" s="29">
        <v>5</v>
      </c>
      <c r="E264" s="30">
        <v>0</v>
      </c>
      <c r="F264" s="31">
        <f t="shared" si="31"/>
        <v>0</v>
      </c>
      <c r="G264" s="32"/>
    </row>
    <row r="265" spans="1:10" x14ac:dyDescent="0.3">
      <c r="A265" s="20" t="s">
        <v>466</v>
      </c>
      <c r="B265" s="21" t="s">
        <v>467</v>
      </c>
      <c r="C265" s="22"/>
      <c r="D265" s="23"/>
      <c r="E265" s="24"/>
      <c r="F265" s="25">
        <f>+SUM(F266:F270)</f>
        <v>0</v>
      </c>
      <c r="I265">
        <v>6</v>
      </c>
      <c r="J265">
        <f>+H265*I265</f>
        <v>0</v>
      </c>
    </row>
    <row r="266" spans="1:10" ht="45.6" customHeight="1" x14ac:dyDescent="0.3">
      <c r="A266" s="26" t="s">
        <v>468</v>
      </c>
      <c r="B266" s="27" t="s">
        <v>469</v>
      </c>
      <c r="C266" s="28" t="s">
        <v>33</v>
      </c>
      <c r="D266" s="29">
        <v>1</v>
      </c>
      <c r="E266" s="30">
        <v>0</v>
      </c>
      <c r="F266" s="31">
        <f>ROUND(+E266*D266,2)</f>
        <v>0</v>
      </c>
    </row>
    <row r="267" spans="1:10" ht="56.25" customHeight="1" x14ac:dyDescent="0.3">
      <c r="A267" s="26" t="s">
        <v>470</v>
      </c>
      <c r="B267" s="27" t="s">
        <v>471</v>
      </c>
      <c r="C267" s="28" t="s">
        <v>30</v>
      </c>
      <c r="D267" s="29">
        <v>22</v>
      </c>
      <c r="E267" s="30">
        <v>0</v>
      </c>
      <c r="F267" s="31">
        <f>ROUND(+E267*D267,2)</f>
        <v>0</v>
      </c>
    </row>
    <row r="268" spans="1:10" ht="45.6" x14ac:dyDescent="0.3">
      <c r="A268" s="26" t="s">
        <v>472</v>
      </c>
      <c r="B268" s="27" t="s">
        <v>473</v>
      </c>
      <c r="C268" s="28" t="s">
        <v>33</v>
      </c>
      <c r="D268" s="29">
        <v>1</v>
      </c>
      <c r="E268" s="30">
        <v>0</v>
      </c>
      <c r="F268" s="31">
        <f>ROUND(+E268*D268,2)</f>
        <v>0</v>
      </c>
    </row>
    <row r="269" spans="1:10" ht="37.200000000000003" customHeight="1" x14ac:dyDescent="0.3">
      <c r="A269" s="26" t="s">
        <v>474</v>
      </c>
      <c r="B269" s="27" t="s">
        <v>475</v>
      </c>
      <c r="C269" s="28" t="s">
        <v>40</v>
      </c>
      <c r="D269" s="29">
        <v>1</v>
      </c>
      <c r="E269" s="30">
        <v>0</v>
      </c>
      <c r="F269" s="31">
        <f>ROUND(+E269*D269,2)</f>
        <v>0</v>
      </c>
    </row>
    <row r="270" spans="1:10" ht="34.200000000000003" x14ac:dyDescent="0.3">
      <c r="A270" s="26" t="s">
        <v>476</v>
      </c>
      <c r="B270" s="27" t="s">
        <v>477</v>
      </c>
      <c r="C270" s="28" t="s">
        <v>40</v>
      </c>
      <c r="D270" s="29">
        <v>1</v>
      </c>
      <c r="E270" s="30">
        <v>0</v>
      </c>
      <c r="F270" s="31">
        <f>ROUND(+E270*D270,2)</f>
        <v>0</v>
      </c>
    </row>
    <row r="271" spans="1:10" x14ac:dyDescent="0.3">
      <c r="A271" s="20" t="s">
        <v>478</v>
      </c>
      <c r="B271" s="21" t="s">
        <v>479</v>
      </c>
      <c r="C271" s="22"/>
      <c r="D271" s="23"/>
      <c r="E271" s="24"/>
      <c r="F271" s="25">
        <f>+SUM(F272:F274)</f>
        <v>0</v>
      </c>
    </row>
    <row r="272" spans="1:10" ht="45.6" x14ac:dyDescent="0.3">
      <c r="A272" s="26" t="s">
        <v>480</v>
      </c>
      <c r="B272" s="27" t="s">
        <v>481</v>
      </c>
      <c r="C272" s="28" t="s">
        <v>17</v>
      </c>
      <c r="D272" s="29">
        <v>6.5</v>
      </c>
      <c r="E272" s="30">
        <v>0</v>
      </c>
      <c r="F272" s="31">
        <f t="shared" ref="F272:F274" si="32">ROUND(+E272*D272,2)</f>
        <v>0</v>
      </c>
    </row>
    <row r="273" spans="1:6" ht="34.200000000000003" x14ac:dyDescent="0.3">
      <c r="A273" s="26" t="s">
        <v>482</v>
      </c>
      <c r="B273" s="27" t="s">
        <v>483</v>
      </c>
      <c r="C273" s="28" t="s">
        <v>197</v>
      </c>
      <c r="D273" s="29">
        <v>19</v>
      </c>
      <c r="E273" s="30">
        <v>0</v>
      </c>
      <c r="F273" s="31">
        <f t="shared" si="32"/>
        <v>0</v>
      </c>
    </row>
    <row r="274" spans="1:6" ht="57" customHeight="1" x14ac:dyDescent="0.3">
      <c r="A274" s="26" t="s">
        <v>484</v>
      </c>
      <c r="B274" s="27" t="s">
        <v>485</v>
      </c>
      <c r="C274" s="28" t="s">
        <v>197</v>
      </c>
      <c r="D274" s="29">
        <v>25</v>
      </c>
      <c r="E274" s="30">
        <v>0</v>
      </c>
      <c r="F274" s="31">
        <f t="shared" si="32"/>
        <v>0</v>
      </c>
    </row>
    <row r="275" spans="1:6" x14ac:dyDescent="0.3">
      <c r="A275" s="20" t="s">
        <v>486</v>
      </c>
      <c r="B275" s="21" t="s">
        <v>212</v>
      </c>
      <c r="C275" s="22"/>
      <c r="D275" s="23"/>
      <c r="E275" s="24"/>
      <c r="F275" s="25">
        <f>+SUM(F276:F283)</f>
        <v>0</v>
      </c>
    </row>
    <row r="276" spans="1:6" ht="34.200000000000003" x14ac:dyDescent="0.3">
      <c r="A276" s="26" t="s">
        <v>487</v>
      </c>
      <c r="B276" s="27" t="s">
        <v>488</v>
      </c>
      <c r="C276" s="28" t="s">
        <v>197</v>
      </c>
      <c r="D276" s="29">
        <v>0.3</v>
      </c>
      <c r="E276" s="30">
        <v>0</v>
      </c>
      <c r="F276" s="31">
        <f t="shared" ref="F276:F283" si="33">ROUND(+E276*D276,2)</f>
        <v>0</v>
      </c>
    </row>
    <row r="277" spans="1:6" ht="34.200000000000003" x14ac:dyDescent="0.3">
      <c r="A277" s="26" t="s">
        <v>489</v>
      </c>
      <c r="B277" s="27" t="s">
        <v>490</v>
      </c>
      <c r="C277" s="28" t="s">
        <v>197</v>
      </c>
      <c r="D277" s="29">
        <v>0.2</v>
      </c>
      <c r="E277" s="30">
        <v>0</v>
      </c>
      <c r="F277" s="31">
        <f t="shared" si="33"/>
        <v>0</v>
      </c>
    </row>
    <row r="278" spans="1:6" ht="34.200000000000003" x14ac:dyDescent="0.3">
      <c r="A278" s="26" t="s">
        <v>491</v>
      </c>
      <c r="B278" s="27" t="s">
        <v>492</v>
      </c>
      <c r="C278" s="28" t="s">
        <v>197</v>
      </c>
      <c r="D278" s="29">
        <v>0.15</v>
      </c>
      <c r="E278" s="30">
        <v>0</v>
      </c>
      <c r="F278" s="31">
        <f t="shared" si="33"/>
        <v>0</v>
      </c>
    </row>
    <row r="279" spans="1:6" ht="34.200000000000003" x14ac:dyDescent="0.3">
      <c r="A279" s="26" t="s">
        <v>493</v>
      </c>
      <c r="B279" s="27" t="s">
        <v>494</v>
      </c>
      <c r="C279" s="28" t="s">
        <v>197</v>
      </c>
      <c r="D279" s="29">
        <v>0.15</v>
      </c>
      <c r="E279" s="30">
        <v>0</v>
      </c>
      <c r="F279" s="31">
        <f t="shared" si="33"/>
        <v>0</v>
      </c>
    </row>
    <row r="280" spans="1:6" ht="45.6" x14ac:dyDescent="0.3">
      <c r="A280" s="26" t="s">
        <v>495</v>
      </c>
      <c r="B280" s="27" t="s">
        <v>496</v>
      </c>
      <c r="C280" s="28" t="s">
        <v>197</v>
      </c>
      <c r="D280" s="29">
        <v>2</v>
      </c>
      <c r="E280" s="30">
        <v>0</v>
      </c>
      <c r="F280" s="31">
        <f t="shared" si="33"/>
        <v>0</v>
      </c>
    </row>
    <row r="281" spans="1:6" ht="148.19999999999999" x14ac:dyDescent="0.3">
      <c r="A281" s="26" t="s">
        <v>497</v>
      </c>
      <c r="B281" s="27" t="s">
        <v>498</v>
      </c>
      <c r="C281" s="28" t="s">
        <v>33</v>
      </c>
      <c r="D281" s="29">
        <v>1</v>
      </c>
      <c r="E281" s="30">
        <v>0</v>
      </c>
      <c r="F281" s="31">
        <f t="shared" si="33"/>
        <v>0</v>
      </c>
    </row>
    <row r="282" spans="1:6" ht="59.4" customHeight="1" x14ac:dyDescent="0.3">
      <c r="A282" s="26" t="s">
        <v>499</v>
      </c>
      <c r="B282" s="27" t="s">
        <v>500</v>
      </c>
      <c r="C282" s="28" t="s">
        <v>17</v>
      </c>
      <c r="D282" s="29">
        <v>10</v>
      </c>
      <c r="E282" s="30">
        <v>0</v>
      </c>
      <c r="F282" s="31">
        <f t="shared" si="33"/>
        <v>0</v>
      </c>
    </row>
    <row r="283" spans="1:6" ht="45.6" x14ac:dyDescent="0.3">
      <c r="A283" s="26" t="s">
        <v>501</v>
      </c>
      <c r="B283" s="27" t="s">
        <v>502</v>
      </c>
      <c r="C283" s="28" t="s">
        <v>17</v>
      </c>
      <c r="D283" s="29">
        <v>22.62</v>
      </c>
      <c r="E283" s="30">
        <v>0</v>
      </c>
      <c r="F283" s="31">
        <f t="shared" si="33"/>
        <v>0</v>
      </c>
    </row>
    <row r="284" spans="1:6" x14ac:dyDescent="0.3">
      <c r="A284" s="20" t="s">
        <v>503</v>
      </c>
      <c r="B284" s="21" t="s">
        <v>504</v>
      </c>
      <c r="C284" s="22"/>
      <c r="D284" s="23"/>
      <c r="E284" s="24"/>
      <c r="F284" s="25">
        <f>+SUM(F285:F290)</f>
        <v>0</v>
      </c>
    </row>
    <row r="285" spans="1:6" ht="22.8" x14ac:dyDescent="0.3">
      <c r="A285" s="26" t="s">
        <v>505</v>
      </c>
      <c r="B285" s="27" t="s">
        <v>506</v>
      </c>
      <c r="C285" s="28" t="s">
        <v>40</v>
      </c>
      <c r="D285" s="29">
        <v>1</v>
      </c>
      <c r="E285" s="30">
        <v>0</v>
      </c>
      <c r="F285" s="31">
        <f t="shared" ref="F285:F290" si="34">ROUND(+E285*D285,2)</f>
        <v>0</v>
      </c>
    </row>
    <row r="286" spans="1:6" ht="34.200000000000003" x14ac:dyDescent="0.3">
      <c r="A286" s="26" t="s">
        <v>507</v>
      </c>
      <c r="B286" s="27" t="s">
        <v>508</v>
      </c>
      <c r="C286" s="28" t="s">
        <v>40</v>
      </c>
      <c r="D286" s="29">
        <v>1</v>
      </c>
      <c r="E286" s="30">
        <v>0</v>
      </c>
      <c r="F286" s="31">
        <f t="shared" si="34"/>
        <v>0</v>
      </c>
    </row>
    <row r="287" spans="1:6" ht="95.4" customHeight="1" x14ac:dyDescent="0.3">
      <c r="A287" s="26" t="s">
        <v>509</v>
      </c>
      <c r="B287" s="27" t="s">
        <v>510</v>
      </c>
      <c r="C287" s="28" t="s">
        <v>40</v>
      </c>
      <c r="D287" s="29">
        <v>1</v>
      </c>
      <c r="E287" s="30">
        <v>0</v>
      </c>
      <c r="F287" s="31">
        <f t="shared" si="34"/>
        <v>0</v>
      </c>
    </row>
    <row r="288" spans="1:6" ht="34.200000000000003" x14ac:dyDescent="0.3">
      <c r="A288" s="26" t="s">
        <v>511</v>
      </c>
      <c r="B288" s="27" t="s">
        <v>512</v>
      </c>
      <c r="C288" s="28" t="s">
        <v>30</v>
      </c>
      <c r="D288" s="29">
        <v>50</v>
      </c>
      <c r="E288" s="30">
        <v>0</v>
      </c>
      <c r="F288" s="31">
        <f t="shared" si="34"/>
        <v>0</v>
      </c>
    </row>
    <row r="289" spans="1:11" ht="34.200000000000003" x14ac:dyDescent="0.3">
      <c r="A289" s="26" t="s">
        <v>513</v>
      </c>
      <c r="B289" s="27" t="s">
        <v>514</v>
      </c>
      <c r="C289" s="28" t="s">
        <v>30</v>
      </c>
      <c r="D289" s="29">
        <v>55</v>
      </c>
      <c r="E289" s="30">
        <v>0</v>
      </c>
      <c r="F289" s="31">
        <f t="shared" si="34"/>
        <v>0</v>
      </c>
    </row>
    <row r="290" spans="1:11" ht="60.6" customHeight="1" x14ac:dyDescent="0.3">
      <c r="A290" s="26" t="s">
        <v>515</v>
      </c>
      <c r="B290" s="27" t="s">
        <v>516</v>
      </c>
      <c r="C290" s="28" t="s">
        <v>133</v>
      </c>
      <c r="D290" s="29">
        <v>15</v>
      </c>
      <c r="E290" s="30">
        <v>0</v>
      </c>
      <c r="F290" s="31">
        <f t="shared" si="34"/>
        <v>0</v>
      </c>
    </row>
    <row r="291" spans="1:11" x14ac:dyDescent="0.3">
      <c r="A291" s="14" t="s">
        <v>517</v>
      </c>
      <c r="B291" s="15" t="s">
        <v>553</v>
      </c>
      <c r="C291" s="16"/>
      <c r="D291" s="17"/>
      <c r="E291" s="18"/>
      <c r="F291" s="19">
        <f>+F292+F297+F299</f>
        <v>0</v>
      </c>
    </row>
    <row r="292" spans="1:11" x14ac:dyDescent="0.3">
      <c r="A292" s="20" t="s">
        <v>518</v>
      </c>
      <c r="B292" s="21" t="s">
        <v>14</v>
      </c>
      <c r="C292" s="22"/>
      <c r="D292" s="23"/>
      <c r="E292" s="24"/>
      <c r="F292" s="25">
        <f>+SUM(F293:F296)</f>
        <v>0</v>
      </c>
    </row>
    <row r="293" spans="1:11" ht="53.25" customHeight="1" x14ac:dyDescent="0.3">
      <c r="A293" s="26" t="s">
        <v>519</v>
      </c>
      <c r="B293" s="27" t="s">
        <v>520</v>
      </c>
      <c r="C293" s="28" t="s">
        <v>17</v>
      </c>
      <c r="D293" s="29">
        <v>30</v>
      </c>
      <c r="E293" s="30">
        <v>0</v>
      </c>
      <c r="F293" s="31">
        <f>ROUND(+E293*D293,2)</f>
        <v>0</v>
      </c>
      <c r="G293" s="32"/>
    </row>
    <row r="294" spans="1:11" ht="34.200000000000003" x14ac:dyDescent="0.3">
      <c r="A294" s="26" t="s">
        <v>521</v>
      </c>
      <c r="B294" s="27" t="s">
        <v>483</v>
      </c>
      <c r="C294" s="28" t="s">
        <v>197</v>
      </c>
      <c r="D294" s="29">
        <v>19</v>
      </c>
      <c r="E294" s="30">
        <v>0</v>
      </c>
      <c r="F294" s="31">
        <f t="shared" ref="F294:F296" si="35">ROUND(+E294*D294,2)</f>
        <v>0</v>
      </c>
    </row>
    <row r="295" spans="1:11" ht="51" customHeight="1" x14ac:dyDescent="0.3">
      <c r="A295" s="26" t="s">
        <v>522</v>
      </c>
      <c r="B295" s="27" t="s">
        <v>523</v>
      </c>
      <c r="C295" s="28" t="s">
        <v>17</v>
      </c>
      <c r="D295" s="29">
        <v>30</v>
      </c>
      <c r="E295" s="30">
        <v>0</v>
      </c>
      <c r="F295" s="31">
        <f>ROUND(+E295*D295,2)</f>
        <v>0</v>
      </c>
      <c r="G295" s="32"/>
    </row>
    <row r="296" spans="1:11" ht="47.4" customHeight="1" x14ac:dyDescent="0.3">
      <c r="A296" s="26" t="s">
        <v>524</v>
      </c>
      <c r="B296" s="27" t="s">
        <v>485</v>
      </c>
      <c r="C296" s="28" t="s">
        <v>197</v>
      </c>
      <c r="D296" s="29">
        <v>5</v>
      </c>
      <c r="E296" s="30">
        <v>0</v>
      </c>
      <c r="F296" s="31">
        <f t="shared" si="35"/>
        <v>0</v>
      </c>
    </row>
    <row r="297" spans="1:11" x14ac:dyDescent="0.3">
      <c r="A297" s="20" t="s">
        <v>406</v>
      </c>
      <c r="B297" s="21" t="s">
        <v>525</v>
      </c>
      <c r="C297" s="22"/>
      <c r="D297" s="23"/>
      <c r="E297" s="24"/>
      <c r="F297" s="25">
        <f>+SUM(F298:F298)</f>
        <v>0</v>
      </c>
      <c r="I297">
        <v>6</v>
      </c>
      <c r="J297">
        <f>+H297*I297</f>
        <v>0</v>
      </c>
    </row>
    <row r="298" spans="1:11" ht="78.599999999999994" customHeight="1" x14ac:dyDescent="0.3">
      <c r="A298" s="26" t="s">
        <v>526</v>
      </c>
      <c r="B298" s="27" t="s">
        <v>547</v>
      </c>
      <c r="C298" s="28" t="s">
        <v>17</v>
      </c>
      <c r="D298" s="29">
        <v>30</v>
      </c>
      <c r="E298" s="30">
        <v>0</v>
      </c>
      <c r="F298" s="31">
        <f>ROUND(+E298*D298,2)</f>
        <v>0</v>
      </c>
    </row>
    <row r="299" spans="1:11" x14ac:dyDescent="0.3">
      <c r="A299" s="20" t="s">
        <v>409</v>
      </c>
      <c r="B299" s="21" t="s">
        <v>554</v>
      </c>
      <c r="C299" s="22"/>
      <c r="D299" s="23"/>
      <c r="E299" s="24"/>
      <c r="F299" s="25">
        <f>+SUM(F300)</f>
        <v>0</v>
      </c>
    </row>
    <row r="300" spans="1:11" ht="70.8" customHeight="1" x14ac:dyDescent="0.3">
      <c r="A300" s="26" t="s">
        <v>555</v>
      </c>
      <c r="B300" s="27" t="s">
        <v>556</v>
      </c>
      <c r="C300" s="28" t="s">
        <v>40</v>
      </c>
      <c r="D300" s="29">
        <v>1</v>
      </c>
      <c r="E300" s="30">
        <v>0</v>
      </c>
      <c r="F300" s="31">
        <f t="shared" ref="F300" si="36">ROUND(+E300*D300,2)</f>
        <v>0</v>
      </c>
      <c r="G300" s="32"/>
    </row>
    <row r="301" spans="1:11" ht="15" thickBot="1" x14ac:dyDescent="0.35"/>
    <row r="302" spans="1:11" x14ac:dyDescent="0.3">
      <c r="E302" s="50" t="s">
        <v>527</v>
      </c>
      <c r="F302" s="51">
        <f>+F108+F9</f>
        <v>0</v>
      </c>
      <c r="H302" s="52"/>
    </row>
    <row r="303" spans="1:11" x14ac:dyDescent="0.3">
      <c r="E303" s="53" t="s">
        <v>528</v>
      </c>
      <c r="F303" s="54">
        <f>+F302*0.16</f>
        <v>0</v>
      </c>
    </row>
    <row r="304" spans="1:11" ht="15" thickBot="1" x14ac:dyDescent="0.35">
      <c r="E304" s="55" t="s">
        <v>529</v>
      </c>
      <c r="F304" s="56">
        <f>+F303+F302</f>
        <v>0</v>
      </c>
      <c r="H304" s="57"/>
      <c r="I304" s="58"/>
      <c r="K304" s="59"/>
    </row>
  </sheetData>
  <mergeCells count="3">
    <mergeCell ref="A2:F2"/>
    <mergeCell ref="A3:F3"/>
    <mergeCell ref="A4:F4"/>
  </mergeCells>
  <pageMargins left="0.7" right="0.7" top="0.75" bottom="0.75" header="0.3" footer="0.3"/>
  <pageSetup scale="6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Catálogo Conceptos</vt:lpstr>
      <vt:lpstr>'Catálogo Conceptos'!Área_de_impresión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carlos ernesto olguin</dc:creator>
  <cp:lastModifiedBy>Faustino Martinez</cp:lastModifiedBy>
  <cp:lastPrinted>2025-10-31T17:10:45Z</cp:lastPrinted>
  <dcterms:created xsi:type="dcterms:W3CDTF">2025-10-31T16:16:07Z</dcterms:created>
  <dcterms:modified xsi:type="dcterms:W3CDTF">2025-11-04T18:11:05Z</dcterms:modified>
</cp:coreProperties>
</file>